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14505" yWindow="45" windowWidth="14340" windowHeight="10965" tabRatio="408" firstSheet="4" activeTab="5"/>
  </bookViews>
  <sheets>
    <sheet name="За печат КСС" sheetId="394" r:id="rId1"/>
    <sheet name="За печат КС" sheetId="395" r:id="rId2"/>
    <sheet name="Обобщение" sheetId="262" r:id="rId3"/>
    <sheet name="Етапи (ОП) на изпълнение" sheetId="401" r:id="rId4"/>
    <sheet name="ОП № 1" sheetId="402" r:id="rId5"/>
    <sheet name="1-I" sheetId="370" r:id="rId6"/>
    <sheet name="2-I" sheetId="400" r:id="rId7"/>
    <sheet name="3-I" sheetId="385" r:id="rId8"/>
    <sheet name="6-I" sheetId="387" r:id="rId9"/>
    <sheet name="Опис на АЦ" sheetId="403" r:id="rId10"/>
  </sheets>
  <definedNames>
    <definedName name="_xlnm.Print_Area" localSheetId="5">'1-I'!$A$1:$G$60</definedName>
    <definedName name="_xlnm.Print_Area" localSheetId="6">'2-I'!$A$1:$G$58</definedName>
    <definedName name="_xlnm.Print_Area" localSheetId="7">'3-I'!$A$1:$G$64</definedName>
    <definedName name="_xlnm.Print_Area" localSheetId="8">'6-I'!$A$1:$G$71</definedName>
    <definedName name="_xlnm.Print_Area" localSheetId="3">'Етапи (ОП) на изпълнение'!$A$1:$E$77</definedName>
    <definedName name="_xlnm.Print_Area" localSheetId="1">'За печат КС'!$A$1:$F$1869</definedName>
    <definedName name="_xlnm.Print_Area" localSheetId="0">'За печат КСС'!$A$1:$F$1875</definedName>
    <definedName name="_xlnm.Print_Area" localSheetId="2">Обобщение!$A$1:$F$50</definedName>
    <definedName name="_xlnm.Print_Area" localSheetId="4">'ОП № 1'!$A$1:$E$35</definedName>
    <definedName name="_xlnm.Print_Area" localSheetId="9">'Опис на АЦ'!$A$1:$E$71</definedName>
  </definedNames>
  <calcPr calcId="145621"/>
</workbook>
</file>

<file path=xl/calcChain.xml><?xml version="1.0" encoding="utf-8"?>
<calcChain xmlns="http://schemas.openxmlformats.org/spreadsheetml/2006/main">
  <c r="G31" i="387" l="1"/>
  <c r="G32" i="387"/>
  <c r="G33" i="387"/>
  <c r="G34" i="387"/>
  <c r="G35" i="387"/>
  <c r="G36" i="387"/>
  <c r="G37" i="387"/>
  <c r="G38" i="387"/>
  <c r="G39" i="387"/>
  <c r="G40" i="387"/>
  <c r="G41" i="387"/>
  <c r="G42" i="387"/>
  <c r="G43" i="387"/>
  <c r="G44" i="387"/>
  <c r="G45" i="387"/>
  <c r="G46" i="387"/>
  <c r="G47" i="387"/>
  <c r="G48" i="387"/>
  <c r="G49" i="387"/>
  <c r="G50" i="387"/>
  <c r="G51" i="387"/>
  <c r="G52" i="387"/>
  <c r="G53" i="387"/>
  <c r="G54" i="387"/>
  <c r="G55" i="387"/>
  <c r="G30" i="387"/>
  <c r="G20" i="387"/>
  <c r="G21" i="387"/>
  <c r="G22" i="387"/>
  <c r="G23" i="387"/>
  <c r="G24" i="387"/>
  <c r="G25" i="387"/>
  <c r="G27" i="387"/>
  <c r="G28" i="387"/>
  <c r="G19" i="387"/>
  <c r="G14" i="387"/>
  <c r="G15" i="387"/>
  <c r="G16" i="387"/>
  <c r="G17" i="387"/>
  <c r="G13" i="387"/>
  <c r="E18" i="387"/>
  <c r="E26" i="387" s="1"/>
  <c r="G26" i="387" s="1"/>
  <c r="G31" i="385"/>
  <c r="G32" i="385"/>
  <c r="G33" i="385"/>
  <c r="G34" i="385"/>
  <c r="G35" i="385"/>
  <c r="G36" i="385"/>
  <c r="G37" i="385"/>
  <c r="G38" i="385"/>
  <c r="G39" i="385"/>
  <c r="G40" i="385"/>
  <c r="G41" i="385"/>
  <c r="G42" i="385"/>
  <c r="G43" i="385"/>
  <c r="G44" i="385"/>
  <c r="G45" i="385"/>
  <c r="G46" i="385"/>
  <c r="G47" i="385"/>
  <c r="G48" i="385"/>
  <c r="G30" i="385"/>
  <c r="G20" i="385"/>
  <c r="G21" i="385"/>
  <c r="G22" i="385"/>
  <c r="G23" i="385"/>
  <c r="G24" i="385"/>
  <c r="G25" i="385"/>
  <c r="G26" i="385"/>
  <c r="G27" i="385"/>
  <c r="G28" i="385"/>
  <c r="G19" i="385"/>
  <c r="G14" i="385"/>
  <c r="G15" i="385"/>
  <c r="G16" i="385"/>
  <c r="G17" i="385"/>
  <c r="G13" i="385"/>
  <c r="G49" i="385" s="1"/>
  <c r="E18" i="370"/>
  <c r="G31" i="370"/>
  <c r="G32" i="370"/>
  <c r="G33" i="370"/>
  <c r="G34" i="370"/>
  <c r="G35" i="370"/>
  <c r="G36" i="370"/>
  <c r="G37" i="370"/>
  <c r="G38" i="370"/>
  <c r="G39" i="370"/>
  <c r="G40" i="370"/>
  <c r="G41" i="370"/>
  <c r="G42" i="370"/>
  <c r="G43" i="370"/>
  <c r="G44" i="370"/>
  <c r="G30" i="370"/>
  <c r="G28" i="370"/>
  <c r="G14" i="370"/>
  <c r="G15" i="370"/>
  <c r="G16" i="370"/>
  <c r="G17" i="370"/>
  <c r="G19" i="370"/>
  <c r="G20" i="370"/>
  <c r="G21" i="370"/>
  <c r="G22" i="370"/>
  <c r="G23" i="370"/>
  <c r="G24" i="370"/>
  <c r="G25" i="370"/>
  <c r="G26" i="370"/>
  <c r="G27" i="370"/>
  <c r="G13" i="370"/>
  <c r="G50" i="385" l="1"/>
  <c r="G51" i="385" s="1"/>
  <c r="E14" i="402"/>
  <c r="G45" i="370"/>
  <c r="E12" i="402" s="1"/>
  <c r="D17" i="402"/>
  <c r="D54" i="401" l="1"/>
  <c r="E43" i="401"/>
  <c r="D20" i="401"/>
  <c r="E62" i="401"/>
  <c r="E61" i="401"/>
  <c r="E60" i="401"/>
  <c r="E59" i="401"/>
  <c r="E57" i="401"/>
  <c r="E52" i="401"/>
  <c r="E51" i="401"/>
  <c r="E50" i="401"/>
  <c r="E49" i="401"/>
  <c r="E48" i="401"/>
  <c r="E42" i="401"/>
  <c r="E41" i="401"/>
  <c r="E40" i="401"/>
  <c r="E39" i="401"/>
  <c r="E38" i="401"/>
  <c r="E37" i="401"/>
  <c r="E36" i="401"/>
  <c r="E35" i="401"/>
  <c r="E34" i="401"/>
  <c r="E33" i="401"/>
  <c r="E28" i="401"/>
  <c r="E27" i="401"/>
  <c r="E26" i="401"/>
  <c r="E25" i="401"/>
  <c r="E24" i="401"/>
  <c r="E23" i="401"/>
  <c r="E18" i="401"/>
  <c r="E17" i="401"/>
  <c r="E16" i="401"/>
  <c r="E15" i="401"/>
  <c r="E13" i="401"/>
  <c r="E12" i="401"/>
  <c r="D64" i="401"/>
  <c r="D45" i="401"/>
  <c r="D30" i="401"/>
  <c r="E54" i="401" l="1"/>
  <c r="D66" i="401"/>
  <c r="E64" i="401"/>
  <c r="E45" i="401"/>
  <c r="E30" i="401"/>
  <c r="C50" i="262"/>
  <c r="G35" i="400"/>
  <c r="G37" i="400"/>
  <c r="S16" i="400"/>
  <c r="G36" i="400"/>
  <c r="G34" i="400"/>
  <c r="G33" i="400"/>
  <c r="G32" i="400"/>
  <c r="G31" i="400"/>
  <c r="G30" i="400"/>
  <c r="W23" i="400"/>
  <c r="P10" i="400" s="1"/>
  <c r="W22" i="400"/>
  <c r="P9" i="400" s="1"/>
  <c r="S17" i="400"/>
  <c r="W15" i="400"/>
  <c r="K16" i="400" s="1"/>
  <c r="W14" i="400"/>
  <c r="K15" i="400" s="1"/>
  <c r="W13" i="400"/>
  <c r="K14" i="400" s="1"/>
  <c r="K13" i="400"/>
  <c r="G24" i="400" s="1"/>
  <c r="P12" i="400"/>
  <c r="O12" i="400"/>
  <c r="L12" i="400"/>
  <c r="O10" i="400"/>
  <c r="L10" i="400"/>
  <c r="O9" i="400"/>
  <c r="L9" i="400"/>
  <c r="G38" i="400" l="1"/>
  <c r="L13" i="400"/>
  <c r="O17" i="400"/>
  <c r="L14" i="400"/>
  <c r="K17" i="400"/>
  <c r="P14" i="400"/>
  <c r="L16" i="400"/>
  <c r="P15" i="400"/>
  <c r="L15" i="400"/>
  <c r="G28" i="400"/>
  <c r="G15" i="400"/>
  <c r="G27" i="400"/>
  <c r="K16" i="387"/>
  <c r="O15" i="387"/>
  <c r="O14" i="387"/>
  <c r="O13" i="387"/>
  <c r="P15" i="387"/>
  <c r="L15" i="387"/>
  <c r="L14" i="387"/>
  <c r="P13" i="387"/>
  <c r="L13" i="387"/>
  <c r="W23" i="387"/>
  <c r="W22" i="387"/>
  <c r="P9" i="387" s="1"/>
  <c r="S16" i="387"/>
  <c r="W15" i="387"/>
  <c r="K19" i="387" s="1"/>
  <c r="W14" i="387"/>
  <c r="K18" i="387" s="1"/>
  <c r="S14" i="387"/>
  <c r="S17" i="387" s="1"/>
  <c r="W13" i="387"/>
  <c r="K17" i="387" s="1"/>
  <c r="P12" i="387"/>
  <c r="O12" i="387"/>
  <c r="L12" i="387"/>
  <c r="O10" i="387"/>
  <c r="L10" i="387"/>
  <c r="O9" i="387"/>
  <c r="L9" i="387"/>
  <c r="L18" i="387" l="1"/>
  <c r="P17" i="400"/>
  <c r="P19" i="400"/>
  <c r="G25" i="400"/>
  <c r="G40" i="400"/>
  <c r="G42" i="400"/>
  <c r="G39" i="400"/>
  <c r="G41" i="400"/>
  <c r="G13" i="400"/>
  <c r="P20" i="400"/>
  <c r="L17" i="400"/>
  <c r="G26" i="400"/>
  <c r="G16" i="400"/>
  <c r="P18" i="400"/>
  <c r="G14" i="400"/>
  <c r="G17" i="400"/>
  <c r="P10" i="387"/>
  <c r="P14" i="387"/>
  <c r="L16" i="387"/>
  <c r="L17" i="387"/>
  <c r="P18" i="387"/>
  <c r="O20" i="387"/>
  <c r="L19" i="387"/>
  <c r="K20" i="387"/>
  <c r="P17" i="387"/>
  <c r="W23" i="385"/>
  <c r="P10" i="385" s="1"/>
  <c r="W22" i="385"/>
  <c r="P9" i="385" s="1"/>
  <c r="S16" i="385"/>
  <c r="V15" i="385"/>
  <c r="K16" i="385" s="1"/>
  <c r="V14" i="385"/>
  <c r="K15" i="385" s="1"/>
  <c r="S14" i="385"/>
  <c r="V13" i="385"/>
  <c r="K14" i="385" s="1"/>
  <c r="S13" i="385"/>
  <c r="K13" i="385"/>
  <c r="P12" i="385"/>
  <c r="O12" i="385"/>
  <c r="L12" i="385"/>
  <c r="O10" i="385"/>
  <c r="L10" i="385"/>
  <c r="O9" i="385"/>
  <c r="L9" i="385"/>
  <c r="P21" i="400" l="1"/>
  <c r="P20" i="387"/>
  <c r="P22" i="387"/>
  <c r="L20" i="387"/>
  <c r="P21" i="387"/>
  <c r="P23" i="387"/>
  <c r="O17" i="385"/>
  <c r="S17" i="385"/>
  <c r="L16" i="385"/>
  <c r="P15" i="385"/>
  <c r="L15" i="385"/>
  <c r="P14" i="385"/>
  <c r="K17" i="385"/>
  <c r="L14" i="385"/>
  <c r="L13" i="385"/>
  <c r="G23" i="400" l="1"/>
  <c r="G20" i="400"/>
  <c r="P24" i="387"/>
  <c r="P17" i="385"/>
  <c r="P18" i="385"/>
  <c r="P20" i="385"/>
  <c r="P19" i="385"/>
  <c r="L17" i="385"/>
  <c r="W23" i="370"/>
  <c r="P10" i="370" s="1"/>
  <c r="W22" i="370"/>
  <c r="P9" i="370" s="1"/>
  <c r="S16" i="370"/>
  <c r="V15" i="370"/>
  <c r="K16" i="370" s="1"/>
  <c r="L16" i="370" s="1"/>
  <c r="V14" i="370"/>
  <c r="K15" i="370" s="1"/>
  <c r="S14" i="370"/>
  <c r="S17" i="370" s="1"/>
  <c r="V13" i="370"/>
  <c r="K14" i="370" s="1"/>
  <c r="K13" i="370"/>
  <c r="P12" i="370"/>
  <c r="O12" i="370"/>
  <c r="L12" i="370"/>
  <c r="O10" i="370"/>
  <c r="L10" i="370"/>
  <c r="O9" i="370"/>
  <c r="L9" i="370"/>
  <c r="G19" i="400" l="1"/>
  <c r="G22" i="400"/>
  <c r="G21" i="400"/>
  <c r="P21" i="385"/>
  <c r="O17" i="370"/>
  <c r="L13" i="370"/>
  <c r="L14" i="370"/>
  <c r="P14" i="370"/>
  <c r="K17" i="370"/>
  <c r="L15" i="370"/>
  <c r="P15" i="370"/>
  <c r="D28" i="262" l="1"/>
  <c r="E28" i="262" s="1"/>
  <c r="F28" i="262" s="1"/>
  <c r="G43" i="400"/>
  <c r="E13" i="402" s="1"/>
  <c r="P17" i="370"/>
  <c r="L17" i="370"/>
  <c r="E17" i="402" l="1"/>
  <c r="E19" i="402" s="1"/>
  <c r="E21" i="402" s="1"/>
  <c r="E10" i="401"/>
  <c r="G10" i="401" s="1"/>
  <c r="D30" i="262"/>
  <c r="G44" i="400"/>
  <c r="G45" i="400" s="1"/>
  <c r="D39" i="262"/>
  <c r="D15" i="262"/>
  <c r="D12" i="262"/>
  <c r="G56" i="387"/>
  <c r="E15" i="402" s="1"/>
  <c r="E11" i="401" l="1"/>
  <c r="G11" i="401" s="1"/>
  <c r="E14" i="401"/>
  <c r="G14" i="401" s="1"/>
  <c r="E15" i="262"/>
  <c r="F15" i="262" s="1"/>
  <c r="E39" i="262"/>
  <c r="F39" i="262" s="1"/>
  <c r="E30" i="262"/>
  <c r="F30" i="262" s="1"/>
  <c r="D13" i="262"/>
  <c r="E13" i="262" s="1"/>
  <c r="F13" i="262" s="1"/>
  <c r="D9" i="262"/>
  <c r="G57" i="387"/>
  <c r="G58" i="387" s="1"/>
  <c r="D11" i="262"/>
  <c r="E11" i="262" s="1"/>
  <c r="F11" i="262" s="1"/>
  <c r="E12" i="262"/>
  <c r="D8" i="262"/>
  <c r="E8" i="262" s="1"/>
  <c r="F8" i="262" s="1"/>
  <c r="D14" i="262"/>
  <c r="E14" i="262" s="1"/>
  <c r="F14" i="262" s="1"/>
  <c r="D29" i="262" l="1"/>
  <c r="E9" i="262"/>
  <c r="F9" i="262" s="1"/>
  <c r="F12" i="262"/>
  <c r="D18" i="262"/>
  <c r="E18" i="262" s="1"/>
  <c r="F18" i="262" s="1"/>
  <c r="D19" i="262"/>
  <c r="E19" i="262" s="1"/>
  <c r="F19" i="262" s="1"/>
  <c r="D10" i="262"/>
  <c r="E10" i="262" s="1"/>
  <c r="F10" i="262" s="1"/>
  <c r="D17" i="262"/>
  <c r="E17" i="262" s="1"/>
  <c r="F17" i="262" s="1"/>
  <c r="D44" i="262"/>
  <c r="E44" i="262" s="1"/>
  <c r="F44" i="262" s="1"/>
  <c r="D31" i="262"/>
  <c r="E31" i="262" s="1"/>
  <c r="F31" i="262" s="1"/>
  <c r="D21" i="262" l="1"/>
  <c r="E21" i="262" s="1"/>
  <c r="F21" i="262" s="1"/>
  <c r="D22" i="262"/>
  <c r="E22" i="262" s="1"/>
  <c r="F22" i="262" s="1"/>
  <c r="D24" i="262"/>
  <c r="D34" i="262"/>
  <c r="E34" i="262" s="1"/>
  <c r="F34" i="262" s="1"/>
  <c r="E29" i="262"/>
  <c r="F29" i="262" s="1"/>
  <c r="E9" i="401" l="1"/>
  <c r="E24" i="262"/>
  <c r="F24" i="262" s="1"/>
  <c r="G46" i="370"/>
  <c r="G47" i="370" s="1"/>
  <c r="D38" i="262"/>
  <c r="E38" i="262" s="1"/>
  <c r="F38" i="262" s="1"/>
  <c r="D33" i="262"/>
  <c r="E33" i="262" s="1"/>
  <c r="F33" i="262" s="1"/>
  <c r="D27" i="262"/>
  <c r="G9" i="401" l="1"/>
  <c r="G20" i="401" s="1"/>
  <c r="H20" i="401" s="1"/>
  <c r="E20" i="401"/>
  <c r="E66" i="401" s="1"/>
  <c r="E68" i="401" s="1"/>
  <c r="E70" i="401" s="1"/>
  <c r="D25" i="262"/>
  <c r="E27" i="262"/>
  <c r="F27" i="262" s="1"/>
  <c r="E23" i="402" l="1"/>
  <c r="E25" i="402" s="1"/>
  <c r="H22" i="401"/>
  <c r="H21" i="401"/>
  <c r="E25" i="262"/>
  <c r="H24" i="401" l="1"/>
  <c r="F25" i="262"/>
  <c r="D37" i="262" l="1"/>
  <c r="E37" i="262" s="1"/>
  <c r="F37" i="262" s="1"/>
  <c r="D45" i="262"/>
  <c r="E45" i="262" s="1"/>
  <c r="F45" i="262" s="1"/>
  <c r="D48" i="262"/>
  <c r="D26" i="262"/>
  <c r="E26" i="262" s="1"/>
  <c r="F26" i="262" s="1"/>
  <c r="D46" i="262"/>
  <c r="D32" i="262"/>
  <c r="D41" i="262"/>
  <c r="D36" i="262"/>
  <c r="D40" i="262"/>
  <c r="E40" i="262" s="1"/>
  <c r="F40" i="262" s="1"/>
  <c r="D47" i="262"/>
  <c r="D42" i="262"/>
  <c r="E46" i="262" l="1"/>
  <c r="E48" i="262"/>
  <c r="F48" i="262" s="1"/>
  <c r="E32" i="262"/>
  <c r="F32" i="262" s="1"/>
  <c r="E41" i="262"/>
  <c r="F41" i="262" s="1"/>
  <c r="E36" i="262"/>
  <c r="F36" i="262" s="1"/>
  <c r="E47" i="262"/>
  <c r="F47" i="262" s="1"/>
  <c r="E42" i="262"/>
  <c r="F42" i="262" s="1"/>
  <c r="F46" i="262" l="1"/>
  <c r="D20" i="262" l="1"/>
  <c r="D50" i="262" s="1"/>
  <c r="G50" i="262" s="1"/>
  <c r="E20" i="262" l="1"/>
  <c r="E50" i="262" s="1"/>
  <c r="F20" i="262" l="1"/>
  <c r="F50" i="262" s="1"/>
</calcChain>
</file>

<file path=xl/sharedStrings.xml><?xml version="1.0" encoding="utf-8"?>
<sst xmlns="http://schemas.openxmlformats.org/spreadsheetml/2006/main" count="8398" uniqueCount="512">
  <si>
    <t xml:space="preserve">Разбиване на бордюри при полагане на СВО </t>
  </si>
  <si>
    <t>No</t>
  </si>
  <si>
    <t>Наименование на работите</t>
  </si>
  <si>
    <t>Ед. мярка</t>
  </si>
  <si>
    <t>по ред</t>
  </si>
  <si>
    <t>m'</t>
  </si>
  <si>
    <t>бр.</t>
  </si>
  <si>
    <t>Водочерпене по време на строителството</t>
  </si>
  <si>
    <t>мсм</t>
  </si>
  <si>
    <t>Колич.</t>
  </si>
  <si>
    <r>
      <t>m</t>
    </r>
    <r>
      <rPr>
        <vertAlign val="superscript"/>
        <sz val="11"/>
        <rFont val="Times New Roman"/>
        <family val="1"/>
        <charset val="204"/>
      </rPr>
      <t>2</t>
    </r>
  </si>
  <si>
    <r>
      <t>m</t>
    </r>
    <r>
      <rPr>
        <vertAlign val="superscript"/>
        <sz val="11"/>
        <rFont val="Times New Roman"/>
        <family val="1"/>
        <charset val="204"/>
      </rPr>
      <t>3</t>
    </r>
  </si>
  <si>
    <t>t</t>
  </si>
  <si>
    <t>Ед.цена</t>
  </si>
  <si>
    <t>в лв.</t>
  </si>
  <si>
    <t>Сума лв.</t>
  </si>
  <si>
    <t>Изпитване на водопровода</t>
  </si>
  <si>
    <t>Дезинфекция на водопровода</t>
  </si>
  <si>
    <t>Доставка и монтаж на предфланшова връзка  ∅90 PE100 PN10</t>
  </si>
  <si>
    <t>Доставка и монтаж на СК DN80 шибърен, чугун, с гумиран клин, с охранителна гарнитура</t>
  </si>
  <si>
    <t xml:space="preserve">Доставка и монтаж на ПХ 70/80 надземен с пета </t>
  </si>
  <si>
    <t>Доставка и монтаж на бетонови опорни блокове</t>
  </si>
  <si>
    <t>Доставка и монтаж на сигнална лента "Водопровод"</t>
  </si>
  <si>
    <t xml:space="preserve">Доставка, полагане и монтаж на тръби ∅90 PE100 PN10 </t>
  </si>
  <si>
    <t>Доставка и монтаж на тройник ∅90-90-90 РЕ100 PN10</t>
  </si>
  <si>
    <t>Разбиване на тротоарни плочи при полагане на СВО</t>
  </si>
  <si>
    <t>Прехвърляне на изкопана земна маса на 2,00 м вертикално и хоризонтално</t>
  </si>
  <si>
    <t xml:space="preserve">Натоварване на камион </t>
  </si>
  <si>
    <t>Доставка и монтаж на табели са СК</t>
  </si>
  <si>
    <t>Настилка</t>
  </si>
  <si>
    <t>L</t>
  </si>
  <si>
    <t>V</t>
  </si>
  <si>
    <t>B</t>
  </si>
  <si>
    <t>H</t>
  </si>
  <si>
    <t>Vтръба</t>
  </si>
  <si>
    <t>водопровод ∅90</t>
  </si>
  <si>
    <t>Водопровод общо</t>
  </si>
  <si>
    <t>СВО</t>
  </si>
  <si>
    <t>СВО общо</t>
  </si>
  <si>
    <t>Проверка</t>
  </si>
  <si>
    <t>I.</t>
  </si>
  <si>
    <t>Строителна част</t>
  </si>
  <si>
    <t xml:space="preserve">Разкъртване на асфалтова настилка за основен водопровод и СВО - механизирано (10см пласт) </t>
  </si>
  <si>
    <t>II.</t>
  </si>
  <si>
    <t>Монтажна част</t>
  </si>
  <si>
    <t>Доставка и монтаж на свободен фланец, гумен уплътнител и болтове М16/80, шайби и гайки за фланшова връзка DN80</t>
  </si>
  <si>
    <r>
      <t>Неплътно укрепване и разкрепване за основен водопровод  - 1,8 m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/m'</t>
    </r>
  </si>
  <si>
    <t>плочки</t>
  </si>
  <si>
    <t>Рязане на асфалтова настилка  за основен водопровод и СВО</t>
  </si>
  <si>
    <t xml:space="preserve">Направа на изкоп по детайл на транспорт за основен водопровод (0,80x1,70 m')  и СВО (0,50x1,20 m') </t>
  </si>
  <si>
    <t xml:space="preserve">ОБЕКТ: </t>
  </si>
  <si>
    <t>Доставка и монтаж на муфа електрозаваряема ∅90 (вкл.самата заварка)</t>
  </si>
  <si>
    <t>Обща дължина</t>
  </si>
  <si>
    <t>Ед. Дължина в асфалт</t>
  </si>
  <si>
    <t>СВО асф къси</t>
  </si>
  <si>
    <t>Брой</t>
  </si>
  <si>
    <t>СВО плочки</t>
  </si>
  <si>
    <t>СВО бордюр</t>
  </si>
  <si>
    <t>СВО ОБЩО</t>
  </si>
  <si>
    <t>Настилки според клас път</t>
  </si>
  <si>
    <t>плътен асф.</t>
  </si>
  <si>
    <t>неплътен асф.</t>
  </si>
  <si>
    <t xml:space="preserve"> битумизиран мин. м-л</t>
  </si>
  <si>
    <t>м-л за пътна основа</t>
  </si>
  <si>
    <t>Общински улици</t>
  </si>
  <si>
    <t>Заливка на фуги с битумна паста</t>
  </si>
  <si>
    <t>ТИП</t>
  </si>
  <si>
    <t>Vпътно легло</t>
  </si>
  <si>
    <t>Височина на пътно легло</t>
  </si>
  <si>
    <t>асфалт (Тип 1)</t>
  </si>
  <si>
    <t>СВО асф  (Тип 1) дълги</t>
  </si>
  <si>
    <t>СВО ∅ 25 от 90</t>
  </si>
  <si>
    <t>ПХ на  ∅ 90</t>
  </si>
  <si>
    <t>СВО ∅ 32 от 90</t>
  </si>
  <si>
    <t>Общо</t>
  </si>
  <si>
    <t>№</t>
  </si>
  <si>
    <t>КОЛИЧЕСТВЕНО-СТОЙНОСТНА СМЕТКА</t>
  </si>
  <si>
    <t>Ед. Дължина в тротоар</t>
  </si>
  <si>
    <t>СВО ∅ 63 от 90</t>
  </si>
  <si>
    <t>АВ на  ∅ 90</t>
  </si>
  <si>
    <t>Доставка и монтаж на детекторна сигнална лента с метална нишка</t>
  </si>
  <si>
    <t>Сума :</t>
  </si>
  <si>
    <t>ДДС 20% :</t>
  </si>
  <si>
    <t>Общо :</t>
  </si>
  <si>
    <t xml:space="preserve">Направа на подложка, странична засипка и пласт насип над тръби (20см) за основен водопровод и СВО в асфалтови улици от дребнозърнест скален материал (трошен пясък) фракция 0-4 мм, вкл. доставка, складиране и уплътняване  (до 30 km) </t>
  </si>
  <si>
    <t xml:space="preserve">Възстановяване на тротоарна настилка с бетонови плочи </t>
  </si>
  <si>
    <t>Доставка и монтаж на тройник намалител ∅160-90-160 РЕ100 PN10</t>
  </si>
  <si>
    <t>асфалт (Тип 2)</t>
  </si>
  <si>
    <t>Реконструкция на улични водопроводи в централната част на гр. Севлиево</t>
  </si>
  <si>
    <t>Път III-404</t>
  </si>
  <si>
    <t>Тротоар</t>
  </si>
  <si>
    <t xml:space="preserve">СВО асф  (Тип 2) дълги </t>
  </si>
  <si>
    <t>СВО ∅ 40 от 90</t>
  </si>
  <si>
    <t>СВО ∅ 50 от 90</t>
  </si>
  <si>
    <t>СВО ∅ 75 от 90</t>
  </si>
  <si>
    <t xml:space="preserve">Извозване на излишни земни маси от масов изкоп за водопровод и СВО  (до 5 km) </t>
  </si>
  <si>
    <t xml:space="preserve">Натоварване и извозване на строителни отпадъци нарегионално депо за стр.отпадъци (до 5 km) </t>
  </si>
  <si>
    <t xml:space="preserve">СВО ∅90-1 1/4" </t>
  </si>
  <si>
    <t xml:space="preserve">СВО ∅90-1" </t>
  </si>
  <si>
    <t>СВО ∅90-3/4"</t>
  </si>
  <si>
    <t>ПОДОБЕКТ: Уличен водопровод по ул.”Ален мак” от ОТ239 до ОТ875 L=161m'</t>
  </si>
  <si>
    <t xml:space="preserve">Доставка и полагане на плътен износоустойчив асфалтобетон E=1200 MPa - d=4 см (до 10km) </t>
  </si>
  <si>
    <t xml:space="preserve">Доставка и полагане на неплътен асфалтобетон E=1000 MPa - d=4 см (до 10km) </t>
  </si>
  <si>
    <t xml:space="preserve">Доставка и полагане на битумизиран минерален материал за пътна основа Е=800 MPa (до 10km) </t>
  </si>
  <si>
    <t xml:space="preserve">      - машинен 80%</t>
  </si>
  <si>
    <t xml:space="preserve">      - ръчен 20%</t>
  </si>
  <si>
    <t xml:space="preserve">Възстановяване на бетонови бордюри </t>
  </si>
  <si>
    <t xml:space="preserve">Доставка и полагане на пътна основа от трошен камък с непрекъсната зърнометрия, вкл.превоз и уплътняване (фракция 0-63) Е=250 Mpa        (до 30km) </t>
  </si>
  <si>
    <t xml:space="preserve">СВО ∅90-1 1/2" </t>
  </si>
  <si>
    <t>ПОДОБЕКТ: Уличен водопровод по ул.”Георги Златев” от ОТ198 до ОТ196 L=79m'</t>
  </si>
  <si>
    <t>Доставка и монтаж на тройник ∅160-160-160 РЕ100 PN10</t>
  </si>
  <si>
    <t>Доставка и монтаж на тройник намалител ∅160-110-160 РЕ100 PN10</t>
  </si>
  <si>
    <t>Доставка и монтаж на тройник намалител ∅160-75-160 РЕ100 PN10</t>
  </si>
  <si>
    <t>Доставка и монтаж на предфланшова връзка  ∅160 PE100 PN10</t>
  </si>
  <si>
    <t>Доставка и монтаж на предфланшова връзка  ∅110 PE100 PN10</t>
  </si>
  <si>
    <t>Доставка и монтаж на СК DN150 шибърен, чугун, с гумиран клин, с охранителна гарнитура</t>
  </si>
  <si>
    <t>Доставка и монтаж на СК DN100 шибърен, чугун, с гумиран клин, с охранителна гарнитура</t>
  </si>
  <si>
    <t>Доставка и монтаж на свободен фланец, гумен уплътнител и болтове М16/80, шайби и гайки за фланшова връзка DN150</t>
  </si>
  <si>
    <t>Доставка и монтаж на свободен фланец, гумен уплътнител и болтове М16/80, шайби и гайки за фланшова връзка DN100</t>
  </si>
  <si>
    <t>Доставка и монтаж на фланшов адаптор DN150-6" чугун</t>
  </si>
  <si>
    <t>Доставка и монтаж на муфа електрозаваряема ∅160 (вкл.самата заварка)</t>
  </si>
  <si>
    <t>Доставка и монтаж на муфа електрозаваряема ∅75 (вкл.самата заварка)</t>
  </si>
  <si>
    <t xml:space="preserve">Доставка, полагане и монтаж на тръби ∅160 PE100 PN10 </t>
  </si>
  <si>
    <t>ПОДОБЕКТ: Уличен водопровод по ул.”Георги Златев” от ОТ218 до ОТ548а L=188m'</t>
  </si>
  <si>
    <t>Направа на първи битумен разлив</t>
  </si>
  <si>
    <t>Направа на втори битумен разлив</t>
  </si>
  <si>
    <t>ПОДОБЕКТ: Уличен водопровод по ул.”Генерал Скобелев” от ОТ502 до ОТ503  L=59m'</t>
  </si>
  <si>
    <t>СВО ∅ 25 от 110</t>
  </si>
  <si>
    <t>СВО ∅ 32 от 110</t>
  </si>
  <si>
    <t xml:space="preserve">Доставка, полагане и монтаж на тръби ∅110 PE100 PN10 </t>
  </si>
  <si>
    <t>Доставка и монтаж на намалител ∅160-90 РЕ100 PN10</t>
  </si>
  <si>
    <t>Доставка и монтаж на намалител ∅160-110 РЕ100 PN10</t>
  </si>
  <si>
    <t>Доставка и монтаж на муфа електрозаваряема ∅110 (вкл.самата заварка)</t>
  </si>
  <si>
    <t xml:space="preserve">СВО ∅110-1" </t>
  </si>
  <si>
    <t xml:space="preserve">СВО ∅110-3/4" </t>
  </si>
  <si>
    <t>ПОДОБЕКТ: Уличен водопровод по ул.”Опълченска” от ОТ641 до ОТ645  L=78m'</t>
  </si>
  <si>
    <t>ПОДОБЕКТ: Уличен водопровод по ул.”Витоша” от ОТ201 до ОТ230 и ул.”Любен Каравелов” от ОТ230 до ОТ903а L=332m'</t>
  </si>
  <si>
    <t>Доставка и монтаж на фланшов адаптор DN80-3" чугун</t>
  </si>
  <si>
    <t>водопровод ∅110</t>
  </si>
  <si>
    <t>ПОДОБЕКТ: Уличен водопровод по ул.”Хан Аспарух” от ОТ901 до ОТ650а  L=293m'</t>
  </si>
  <si>
    <t>СВО ∅ 40 от 110</t>
  </si>
  <si>
    <t>СВО ∅ 75 от 110</t>
  </si>
  <si>
    <t>СВО ∅ 63 от 110</t>
  </si>
  <si>
    <t>СВО ∅ 50 от 110</t>
  </si>
  <si>
    <t>Доставка и монтаж на тройник ∅110-110-110 РЕ100 PN10</t>
  </si>
  <si>
    <t>Доставка и монтаж на тройник намалител ∅110-90-110 РЕ100 PN10</t>
  </si>
  <si>
    <t xml:space="preserve">СВО ∅110-1 1/4" </t>
  </si>
  <si>
    <t>ПОДОБЕКТ: Уличен водопровод по ул.”Свещеник Радион” от ОТ904 до ОТ549а  L=124m'</t>
  </si>
  <si>
    <t xml:space="preserve">Доставка на материал за обратна засипка на основна траншея и СВО в асфалтови улици -  несортиран трошен камък (фракция 0-30 mm) и уплътняване с вибро трамбовка през 30см -  (до 30 km) </t>
  </si>
  <si>
    <t xml:space="preserve">Доставка на материал за обратна засипка на основна траншея и СВО в асфалтови улици -  несортиран трошен камък (фракция 0-30mm) и уплътняване с вибро трамбовка през 30см -  (до 30 km) </t>
  </si>
  <si>
    <t xml:space="preserve">Доставка на материал за обратна засипка на траншея за СВО със земна маса (0-30 mm) и уплътняване с вибро трамбовка през 20см </t>
  </si>
  <si>
    <t xml:space="preserve">Доставка и полагане на пътна основа от трошен камък с непрекъсната зърнометрия, вкл.превоз и уплътняване (фракция 0-63) Е=250 Mpa            (до 30km) </t>
  </si>
  <si>
    <t>Безтраншейно полагане на тръби  DN150 и детекторна лента с безизкопна техника</t>
  </si>
  <si>
    <t xml:space="preserve">СВО ∅160-/2" </t>
  </si>
  <si>
    <t xml:space="preserve">СВО ∅160-1 1/4" </t>
  </si>
  <si>
    <t xml:space="preserve">СВО ∅160-1" </t>
  </si>
  <si>
    <t>Доставка и монтаж на тройник намалител ∅160-63-160 РЕ100 PN10</t>
  </si>
  <si>
    <t>Доставка и монтаж на предфланшова връзка  ∅63 PE100 PN10</t>
  </si>
  <si>
    <t>Доставка и монтаж на свободен фланец, гумен уплътнител и болтове М16/80, шайби и гайки за фланшова връзка DN50</t>
  </si>
  <si>
    <t>Доставка и монтаж на автоматичен въздушник 2" - безшахтов монтаж</t>
  </si>
  <si>
    <t>Доставка и монтаж на муфа електрозаваряема ∅63 (вкл.самата заварка)</t>
  </si>
  <si>
    <t xml:space="preserve">СВО ∅110-1 1/2" </t>
  </si>
  <si>
    <t>Доставка и монтаж на тройник намалител ∅90-63-90 РЕ100 PN10</t>
  </si>
  <si>
    <t>Доставка и монтаж на СК DN50 шибърен, чугун, с гумиран клин, с охранителна гарнитура</t>
  </si>
  <si>
    <t>Доставка и монтаж на тройник намалител ∅110-63-110 РЕ100 PN10</t>
  </si>
  <si>
    <t>Безтраншейно полагане на тръби за СВО ∅1"  с безизкопна техника</t>
  </si>
  <si>
    <t>ПОДОБЕКТ: Уличен водопровод по ул.”Петко Славейков” от ОТ875 до връзка със същ. водопровод ∅175 СТ  L=374m'</t>
  </si>
  <si>
    <t>ПОДОБЕКТ: Уличен водопровод по ул.”Генерал Никола Генев” от ОТ500 до ОТ639 и по ул."Стефан Пешев" от ОТ639 до ОТ655  L=460m'</t>
  </si>
  <si>
    <t>ПОДОБЕКТ: Уличен водопровод по ул.”Славянска” от ОТ655 до ОТ648  L=173m'</t>
  </si>
  <si>
    <t>ПОДОБЕКТ: Уличен водопровод по ул.Опълченска от ОТ648 до ОТ879 и ул.Марин Попов от ОТ879 до ОТ841 L=712m'</t>
  </si>
  <si>
    <t xml:space="preserve">СВО ∅90- 2" </t>
  </si>
  <si>
    <t>Доставка и монтаж на тройник намалител ∅200-160-200 РЕ100 PN10</t>
  </si>
  <si>
    <t>Доставка и монтаж на предфланшова връзка  ∅200 PE100 PN10</t>
  </si>
  <si>
    <t>Доставка и монтаж на свободен фланец, гумен уплътнител и болтове М16/80, шайби и гайки за фланшова връзка DN200</t>
  </si>
  <si>
    <t>Доставка и монтаж на фланшов адаптор DN100-4" чугун</t>
  </si>
  <si>
    <t>Доставка и монтаж на муфа електрозаваряема ∅200 (вкл.самата заварка)</t>
  </si>
  <si>
    <t>Дължина</t>
  </si>
  <si>
    <t>ДДС</t>
  </si>
  <si>
    <t>Обща сума</t>
  </si>
  <si>
    <t>м</t>
  </si>
  <si>
    <t>лв</t>
  </si>
  <si>
    <t>Подбект</t>
  </si>
  <si>
    <t xml:space="preserve"> Уличен водопровод по ул.”Георги Златев” от ОТ218 до ОТ548а </t>
  </si>
  <si>
    <t xml:space="preserve">Уличен водопровод по ул.”Георги Златев” от ОТ198 до ОТ196 </t>
  </si>
  <si>
    <t>Уличен водопровод по ул.”Петко Славейков” от ОТ875 до връзка със същ. водопровод ∅175 СТ</t>
  </si>
  <si>
    <t>Уличен водопровод по ул.”Генерал Скобелев” от ОТ502 до ОТ503</t>
  </si>
  <si>
    <t>Уличен водопровод по ул.”Опълченска” от ОТ641 до ОТ645</t>
  </si>
  <si>
    <t>Уличен водопровод по ул.”Витоша” от ОТ201 до ОТ230 и ул.”Любен Каравелов” от ОТ230 до ОТ903а</t>
  </si>
  <si>
    <t xml:space="preserve">Уличен водопровод по ул.”Хан Аспарух” от ОТ901 до ОТ650а </t>
  </si>
  <si>
    <t>Уличен водопровод по ул.”Генерал Скобелев” от връзка със същ. водопровод  ∅110 PE до ОТ521</t>
  </si>
  <si>
    <t>ПОДОБЕКТ: Уличен водопровод по ул.”Генерал Скобелев” от връзка със същ. водопровод  ∅110 PE до ОТ521 L=35m'</t>
  </si>
  <si>
    <t>Уличен водопровод по ул.”Славянска” от ОТ655 до ОТ648</t>
  </si>
  <si>
    <t xml:space="preserve">Уличен водопровод по ул.”Свещеник Радион” от ОТ904 до ОТ549а </t>
  </si>
  <si>
    <t xml:space="preserve">Уличен водопровод по ул.”Ален мак” от ОТ239 до ОТ875 </t>
  </si>
  <si>
    <t xml:space="preserve"> Уличен водопровод по ул.Опълченска от ОТ648 до ОТ879 и ул.Марин Попов от ОТ879 до ОТ841</t>
  </si>
  <si>
    <t>ПОДОБЕКТ: Уличен водопровод по ул.”Балванска битка” от ОТ731 до ОТ728 L=115m'</t>
  </si>
  <si>
    <t>Уличен водопровод по ул.”Балванска битка” от ОТ731 до ОТ728</t>
  </si>
  <si>
    <t>ПХ на  ∅ 110</t>
  </si>
  <si>
    <t>АВ на  ∅ 110</t>
  </si>
  <si>
    <t>Доставка и монтаж на тройник намалител ∅200-90-200 РЕ100 PN10</t>
  </si>
  <si>
    <t>Доставка и монтаж на намалител ∅110-90 РЕ100 PN10</t>
  </si>
  <si>
    <t xml:space="preserve">СВО ∅90-2" </t>
  </si>
  <si>
    <t>ПОДОБЕКТ: Уличен водопровод по ул.”Росица” от ОТ907 до ОТ735 L=90m'</t>
  </si>
  <si>
    <t>Уличен водопровод по ул.”Росица” от ОТ907 до ОТ735 L=90m'</t>
  </si>
  <si>
    <t>ПОДОБЕКТ: Уличен водопровод по ул.”Мара Гидик” от ОТ855 до ОТ728 L=585m'</t>
  </si>
  <si>
    <t>Уличен водопровод по ул.”Мара Гидик” от ОТ855 до ОТ728</t>
  </si>
  <si>
    <t>ПОДОБЕКТ: Уличен водопровод по ул.”Опълченска” от ОТ750 до ОТ890а L=110m'</t>
  </si>
  <si>
    <t xml:space="preserve">Уличен водопровод по ул.”Опълченска” от ОТ750 до ОТ890а </t>
  </si>
  <si>
    <t>ПОДОБЕКТ: Уличен водопровод по ул.”Митко Палаузов” от ОТ894 до ОТ905 L=109m'</t>
  </si>
  <si>
    <t xml:space="preserve"> Уличен водопровод по ул.”Митко Палаузов” от ОТ894 до ОТ905</t>
  </si>
  <si>
    <t>Ед. Дължина в тротоар асфалт</t>
  </si>
  <si>
    <t>ПОДОБЕКТ: Уличен водопровод по ул.Иван Фил Антонов от ОТ862 до ОТ852 L=204m'</t>
  </si>
  <si>
    <t>Уличен водопровод по ул.Иван Фил Антонов от ОТ862 до ОТ852</t>
  </si>
  <si>
    <t>ПОДОБЕКТ: Уличен водопровод по ул.Христо Ботев от ОТ854 до ОТ858  L=71m'</t>
  </si>
  <si>
    <t>Доставка и монтаж на тапа ∅90 РЕ100 PN10</t>
  </si>
  <si>
    <t xml:space="preserve">Уличен водопровод по ул.Христо Ботев от ОТ854 до ОТ858 </t>
  </si>
  <si>
    <t xml:space="preserve">Доставка, полагане и монтаж на тръби ∅200 PE100 PN10 </t>
  </si>
  <si>
    <t xml:space="preserve">СВО ∅200- 1 1/4" </t>
  </si>
  <si>
    <t xml:space="preserve">СВО ∅200-1" </t>
  </si>
  <si>
    <t>СВО ∅200-3/4"</t>
  </si>
  <si>
    <t>Безтраншейно полагане на тръби за СВО до ∅2"  с безизкопна техника</t>
  </si>
  <si>
    <t>ПОДОБЕКТ: Уличен водопровод по ул.Искър от OT241 до ОТ873 L=87m'</t>
  </si>
  <si>
    <t>Уличен водопровод по ул.Искър от OT241 до ОТ873</t>
  </si>
  <si>
    <t>ПОДОБЕКТ: Уличен водопровод по ул.Хаджи Ангел от OT244 до ОТ872 L=111m'</t>
  </si>
  <si>
    <t xml:space="preserve">СВО ∅110-2" </t>
  </si>
  <si>
    <t xml:space="preserve"> Уличен водопровод по ул.Хаджи Ангел от OT244 до ОТ872 </t>
  </si>
  <si>
    <t>ПОДОБЕКТ: Уличен водопровод по ул.Александър Верешчагин от ОТ841 до същ.кранова шахта L=210m'</t>
  </si>
  <si>
    <t>Уличен водопровод по ул.Александър Верешчагин от ОТ841 до същ.кранова шахта</t>
  </si>
  <si>
    <t>Общо част Водоснабдяване:</t>
  </si>
  <si>
    <t>ПОДОБЕКТ: Уличен водопровод по ул.Дунав от OT243a до ОТ8971  L=220m'</t>
  </si>
  <si>
    <t>СВО ∅160-3/4"</t>
  </si>
  <si>
    <t xml:space="preserve">СВО ∅160-1 1/2" </t>
  </si>
  <si>
    <t>ПОДОБЕКТ: Уличен водопровод по ул.Денчо Деев от OT869 до ОТ874 L=160m'</t>
  </si>
  <si>
    <t xml:space="preserve">Уличен водопровод по ул.Дунав от OT243a до ОТ8971  </t>
  </si>
  <si>
    <t>Уличен водопровод по ул.Денчо Деев от OT869 до ОТ874</t>
  </si>
  <si>
    <t xml:space="preserve">ПОДОБЕКТ: Главен уличен водопровод по ул.Стара планина (реп.път III-404) от връзка със същ.водопровод ∅500 PE до ОТ541 L=242m' и уличен водопровод по по ул.Стара планина (реп.път III-404) от връзка със същ.водопровод ∅160 PE до ОТ541  L=247m' </t>
  </si>
  <si>
    <t xml:space="preserve">Направа на изкоп по детайл на транспорт за основен водопровод (0,80x1,70 m')  и СВО (0,50x1,20 m')  и отвори за безизкопна техника (2,0х2,0x1,70 m') </t>
  </si>
  <si>
    <t xml:space="preserve">Извозване на излишни земни маси от масов изкоп за водопровод, СВО и отвори за безизкопна техника  (до 5 km) </t>
  </si>
  <si>
    <t xml:space="preserve">Разкъртване на асфалтова настилка за основен водопровод, СВО и отвори за безизкопна техника- механизирано (10см пласт) </t>
  </si>
  <si>
    <t xml:space="preserve">Направа на подложка, странична засипка и пласт насип над тръби (20см) за основен водопровод, СВО  и отвори за безизкопна техника в асфалтови улици от дребнозърнест скален материал (трошен пясък) фракция 0-4 мм, вкл. доставка, складиране и уплътняване  (до 30 km) </t>
  </si>
  <si>
    <t xml:space="preserve">Доставка на материал за обратна засипка на основна траншея, СВО и отвори за безизкопна техника в асфалтови улици -  несортиран трошен камък (фракция 0-30mm) и уплътняване с вибро трамбовка през 30см -  (до 30 km) </t>
  </si>
  <si>
    <t xml:space="preserve">Доставка, полагане и монтаж на тръби ∅500 PE100 PN10 </t>
  </si>
  <si>
    <t>Доставка и монтаж на тройник ∅200-200-200 РЕ100 PN10</t>
  </si>
  <si>
    <t>Доставка и монтаж на намалител ∅200-160 РЕ100 PN10</t>
  </si>
  <si>
    <t>Доставка и монтаж на предфланшова връзка  ∅500 PE100 PN10</t>
  </si>
  <si>
    <t>Доставка и монтаж на намалител ∅500-400 РЕ100 PN10</t>
  </si>
  <si>
    <t>Доставка и монтаж на свободен фланец, гумен уплътнител и болтове М16/80, шайби и гайки за фланшова връзка DN500</t>
  </si>
  <si>
    <t xml:space="preserve">СВО ∅160-2" </t>
  </si>
  <si>
    <t>Доставка и монтаж на муфа електрозаваряема ∅500 (вкл.самата заварка)</t>
  </si>
  <si>
    <t>ПОДОБЕКТ: Уличен водопровод по ул.Александър Стамболийски от OT236a до ОТ250a L=88m'</t>
  </si>
  <si>
    <t>Доставка и монтаж на щуцер  DN100</t>
  </si>
  <si>
    <t>Уличен водопровод по ул.Александър Стамболийски от OT236a до ОТ250a</t>
  </si>
  <si>
    <t>ПОДОБЕКТ: Уличен водопровод по ул.Стара планина (реп.път III-404) от OT1032 до ОТ236а  L=231m'</t>
  </si>
  <si>
    <t>Доставка и монтаж на намалител ∅110-90-110 РЕ100 PN10</t>
  </si>
  <si>
    <t xml:space="preserve">СВО ∅110-2 1/2" </t>
  </si>
  <si>
    <t>ПОДОБЕКТ: Уличен водопровод по ул.Братя Бъкстон от OT251a до ОТ250a L=229m'</t>
  </si>
  <si>
    <t>Уличен водопровод по ул.Братя Бъкстон от OT251a до ОТ250a</t>
  </si>
  <si>
    <t>Доставка, полагане и монтаж на стоманена тръба за преминаване под главен път DN150 (168,3х0,71)</t>
  </si>
  <si>
    <t>Безтраншейно полагане на тръба ∅160 PE100 PN10   и детекторна лента с безизкопна техника</t>
  </si>
  <si>
    <t>Безтраншейно полагане на тръби  ∅160 PE100 PN10  и детекторна лента с безизкопна техника</t>
  </si>
  <si>
    <t>Доставка и монтаж на СК DN500 Butterfly, чугун, с гумиран клин, с охранителна гарнитура</t>
  </si>
  <si>
    <t>Безтраншейно полагане на тръби  ∅160 PE100 PN10 и детекторна лента с безизкопна техника</t>
  </si>
  <si>
    <t>до 2000000,00 лв.</t>
  </si>
  <si>
    <t>ПОДОБЕКТ: Уличен водопровод ул.Цар Симеон Велики от OT264a до ОТ244 L=225m'</t>
  </si>
  <si>
    <t xml:space="preserve">Уличен водопровод ул.Цар Симеон Велики от OT264a до ОТ244 </t>
  </si>
  <si>
    <t xml:space="preserve">Уличен водопровод поул.Баучер от OT263a до ОТ261a </t>
  </si>
  <si>
    <t>ПОДОБЕКТ: Уличен водопровод по ул.Васил Сърбенов от OT246 до ОТ258  L=288m'</t>
  </si>
  <si>
    <t>Уличен водопровод по ул.Васил Сърбенов от OT246 до ОТ258</t>
  </si>
  <si>
    <t xml:space="preserve">Направа на подложка, странична засипка и пласт насип над тръби (20см) за основен водопровод и СВО в асфалтови улици и зелени тротоарни площи от дребнозърнест скален материал (трошен пясък) фракция 0-4 мм, вкл. доставка, складиране и уплътняване  (до 30 km) </t>
  </si>
  <si>
    <t>ПОДОБЕКТ: Уличен водопровод по ул.Неофит Рилски от OT259 до ОТ260a L=96m'</t>
  </si>
  <si>
    <t>ПОДОБЕКТ: Уличен водопровод по ул.Баучер от OT263a до ОТ261a L=234m'</t>
  </si>
  <si>
    <t>Уличен водопровод по ул.Неофит Рилски от OT259 до ОТ260a</t>
  </si>
  <si>
    <t>ПОДОБЕКТ: Уличен водопровод по ул.Александър Стамболийски от OT845 до ОТ842 L=124m'</t>
  </si>
  <si>
    <t xml:space="preserve"> Уличен водопровод по ул.Александър Стамболийски от OT845 до ОТ842</t>
  </si>
  <si>
    <t>m2</t>
  </si>
  <si>
    <t>m3</t>
  </si>
  <si>
    <t>Неплътно укрепване и разкрепване за основен водопровод  - 1,8 m2/m'</t>
  </si>
  <si>
    <t>Доставка и монтаж на дъга 30° ∅90 РЕ100 PN10</t>
  </si>
  <si>
    <t>Доставка и монтаж на дъга 30° ∅160 РЕ100 PN10</t>
  </si>
  <si>
    <t>Доставка и монтаж на дъга 30° ∅75 РЕ100 PN10</t>
  </si>
  <si>
    <t>Доставка и монтаж на коляно 45° ∅160 РЕ100 PN10</t>
  </si>
  <si>
    <t>Доставка и монтаж на дъга 30° ∅110 РЕ100 PN10</t>
  </si>
  <si>
    <t>Доставка и монтаж на коляно 90° ∅160 РЕ100 PN10</t>
  </si>
  <si>
    <t>Доставка и монтаж на коляно 90° ∅63 РЕ100 PN10</t>
  </si>
  <si>
    <t>Доставка и монтаж на дъга 45° ∅110 РЕ100 PN10</t>
  </si>
  <si>
    <t>Доставка и монтаж на коляно 90° ∅110 РЕ100 PN10</t>
  </si>
  <si>
    <t>Доставка и монтаж на коляно 90° ∅90 РЕ100 PN10</t>
  </si>
  <si>
    <t>Доставка и монтаж на дъга 30° ∅200 РЕ100 PN10</t>
  </si>
  <si>
    <t>КОЛИЧЕСТВЕНА СМЕТКА</t>
  </si>
  <si>
    <t>Главен уличен водопровод по ул.Стара планина от връзка със същ.водопровод ∅500 PE до ОТ541  и уличен водопровод по по ул.Стара планина от връзка със същ.водопровод ∅160 PE до ОТ541</t>
  </si>
  <si>
    <t xml:space="preserve">Уличен водопровод по ул.Стара планина от OT1032 до ОТ236а </t>
  </si>
  <si>
    <t>Уличен водопровод по ул.”Генерал Никола Генев” от ОТ500 до ОТ639 и по ул."Стефан Пешев" от ОТ639 до ОТ655 (републ.път III-404)</t>
  </si>
  <si>
    <t xml:space="preserve">ПОДОБЕКТ: Главен уличен водопровод по ул.Стара планина  от връзка със същ.водопровод ∅500 PE до ОТ541 L=242m' и уличен водопровод по по ул.Стара планина  от връзка със същ.водопровод ∅160 PE до ОТ541  L=247m' </t>
  </si>
  <si>
    <t>ПОДОБЕКТ: Уличен водопровод по ул.Стара планина  от OT1032 до ОТ236а  L=231m'</t>
  </si>
  <si>
    <t xml:space="preserve">Уличен водопровод по ул.”Балванска битка” от ОТ728 до връзка със същ.водопровод Ø160 PE По ул."Велика и Георги Ченчеви" </t>
  </si>
  <si>
    <t>Уличен водопровод по ул.”Мара Гидик” от ОТ733 до връзка със същ.водопровод Ø160 PE По ул."Велика и Георги Ченчеви"</t>
  </si>
  <si>
    <t>Уличен водопровод по ул.”Росица” от ОТ735 до връзка със същ.водопровод Ø160 PE По ул."Велика и Георги Ченчеви"</t>
  </si>
  <si>
    <t>ПОДОБЕКТ: Уличен водопровод по ул.”Балванска битка” от ОТ728 до връзка със същ.водопровод Ø160 PE по ул."Велика и Георги Ченчеви" L=68m'</t>
  </si>
  <si>
    <t>ПОДОБЕКТ: Уличен водопровод по ул.”Мара Гидик” от ОТ733 до връзка със същ.водопровод Ø160 PE по ул."Велика и Георги Ченчеви" L=65m'</t>
  </si>
  <si>
    <t>ПОДОБЕКТ: Уличен водопровод по ул.”Росица” от ОТ735 до връзка със същ.водопровод Ø160 PE По ул."Велика и Георги Ченчеви" L=71m'</t>
  </si>
  <si>
    <t>ПОДОБЕКТ: Уличен водопровод по ул.”Балванска битка” от ОТ728 до връзка със същ.водопровод  Ø160 PE по ул."Велика и Георги Ченчеви" L=68m'</t>
  </si>
  <si>
    <t>ПОДОБЕКТ: Уличен водопровод по ул.”Росица” от ОТ735 до връзка със същ.водопровод Ø160 PE по ул."Велика и Георги Ченчеви" L=71m'</t>
  </si>
  <si>
    <t xml:space="preserve">Обект: </t>
  </si>
  <si>
    <t>ОБОБЩЕНА КОЛИЧЕСТВЕНО - СТОЙНОСТНА СМЕТКА</t>
  </si>
  <si>
    <t>Строеж:</t>
  </si>
  <si>
    <t>Реконструкция на улични водопроводи в централната част на гр.Севлиево</t>
  </si>
  <si>
    <t xml:space="preserve">РЕКАПИТУЛАЦИЯ НА ДЪЛЖИНИТЕ И ЦЕНИТЕ </t>
  </si>
  <si>
    <t>ПО ОТДЕЛНИ УЧАСТЪЦИ И ЕТАПИ НА ИЗПЪЛНЕНИЕ</t>
  </si>
  <si>
    <t>Наименование на реконструирания уличен водопровод</t>
  </si>
  <si>
    <t>Местоположение на реконструирания участък</t>
  </si>
  <si>
    <t>Референтна стойност</t>
  </si>
  <si>
    <t>(м‘)</t>
  </si>
  <si>
    <t>(лв. без ДДС)</t>
  </si>
  <si>
    <t>Етап (Обособена позиция) № 1:</t>
  </si>
  <si>
    <t>1.</t>
  </si>
  <si>
    <t>Уличен водопровод по ул.”Стара планина“</t>
  </si>
  <si>
    <t>от о.т.1032 до о.т.236а</t>
  </si>
  <si>
    <t>2.</t>
  </si>
  <si>
    <t>Уличен водопровод по ул.”Васил Сърбенов“</t>
  </si>
  <si>
    <t>от о.т.246 до о.т.258</t>
  </si>
  <si>
    <t>3.</t>
  </si>
  <si>
    <t>Уличен водопровод по ул.”Братя Бъкстон“</t>
  </si>
  <si>
    <t>от о.т.251а до о.т.250а</t>
  </si>
  <si>
    <t>4.</t>
  </si>
  <si>
    <t>Уличен водопровод по ул.”Цар Симеон Велики“</t>
  </si>
  <si>
    <t>от о.т.264а до о.т.244</t>
  </si>
  <si>
    <t>5.</t>
  </si>
  <si>
    <t>Уличен водопровод по ул.”Баучер“</t>
  </si>
  <si>
    <t>от о.т.263а до о.т.261а</t>
  </si>
  <si>
    <t>6.</t>
  </si>
  <si>
    <t>Уличен водопровод по ул.”Неофит Рилски“</t>
  </si>
  <si>
    <t>от о.т.259 до о.т.260а</t>
  </si>
  <si>
    <t>7.</t>
  </si>
  <si>
    <t>Уличен водопровод по ул.”Ал. Стамболийски“</t>
  </si>
  <si>
    <t>от о.т.845 до о.т.842</t>
  </si>
  <si>
    <t>8.</t>
  </si>
  <si>
    <t>от о.т.236а до о.т.250а</t>
  </si>
  <si>
    <t>Общо за етап (Обособена позиция) № 1:</t>
  </si>
  <si>
    <t>Етап (Обособена позиция) № 2:</t>
  </si>
  <si>
    <t>Уличен водопровод по ул.”Хаджи Ангел“</t>
  </si>
  <si>
    <t>от о.т.244 до о.т.872</t>
  </si>
  <si>
    <t>Уличен водопровод по ул.”Дунав“</t>
  </si>
  <si>
    <t>от о.т.8971 до о.т.234а</t>
  </si>
  <si>
    <t>Уличен водопровод по ул.”Денчо Деев“</t>
  </si>
  <si>
    <t>от о.т.874 до о.т.869</t>
  </si>
  <si>
    <t>Уличен водопровод по ул.”Ален мак“</t>
  </si>
  <si>
    <t>от о.т.239 до о.т.875</t>
  </si>
  <si>
    <t>Уличен водопровод по ул.”Искър“</t>
  </si>
  <si>
    <t>от о.т.241 до о.т.873</t>
  </si>
  <si>
    <t>Уличен водопровод по ул.”Митко Палаузов“</t>
  </si>
  <si>
    <t>от о.т.894 до о.т.905</t>
  </si>
  <si>
    <t>Общо за етап (Обособена позиция) № 2:</t>
  </si>
  <si>
    <t>Етап (Обособена позиция) № 3:</t>
  </si>
  <si>
    <t>Уличен водопровод по ул.”Ал. Верешчагин“</t>
  </si>
  <si>
    <t>от о.т.841 до същ. кранова шахта</t>
  </si>
  <si>
    <t>Уличен водопровод по ул.”Опълченска“  и ул.“Марин Попов“</t>
  </si>
  <si>
    <t>от о.т.648 до о.т.841</t>
  </si>
  <si>
    <t>Уличен водопровод по ул.”Славянска“</t>
  </si>
  <si>
    <t>от о.т.648 до о.т.655</t>
  </si>
  <si>
    <t xml:space="preserve">Уличен водопровод по ул.”Балванска битка“ </t>
  </si>
  <si>
    <t>от о.т.731 до о.т.728</t>
  </si>
  <si>
    <t>Уличен водопровод по ул.”Балванска битка“</t>
  </si>
  <si>
    <t>от о.т.728 до връзка със същ. водопровод Ф160</t>
  </si>
  <si>
    <t xml:space="preserve">Уличен водопровод по ул.”Мара гидик“ </t>
  </si>
  <si>
    <t>от о.т.728 до о.т.855</t>
  </si>
  <si>
    <t xml:space="preserve">Уличен водопровод по ул.”Мара Гидик“ </t>
  </si>
  <si>
    <t>от о.т.733 до връзка със същ. водопровод Ф160</t>
  </si>
  <si>
    <t xml:space="preserve">Уличен водопровод по ул.”Христо Ботев“ </t>
  </si>
  <si>
    <t>от о.т.854 до о.т.858</t>
  </si>
  <si>
    <t>9.</t>
  </si>
  <si>
    <t xml:space="preserve">Уличен водопровод по ул.”Генерал Никола Генев“ и ул.“Стефан Пешев“ </t>
  </si>
  <si>
    <t>от о.т.502 до о.т.655</t>
  </si>
  <si>
    <t>10.</t>
  </si>
  <si>
    <t>Уличен водопровод по ул.”Опълченска“</t>
  </si>
  <si>
    <t>от о.т.890а до о.т.750</t>
  </si>
  <si>
    <t>11.</t>
  </si>
  <si>
    <t>Уличен водопровод по ул.”Иван Антонов“</t>
  </si>
  <si>
    <t>от о.т.862 до о.т.852</t>
  </si>
  <si>
    <t>Общо за етап (Обособена позиция) № 3:</t>
  </si>
  <si>
    <t>Етап (Обособена позиция) № 4:</t>
  </si>
  <si>
    <t>от о.т.645 до о.т.641</t>
  </si>
  <si>
    <t>Уличен водопровод по ул.”Петко Р.Славейков“</t>
  </si>
  <si>
    <t>от о.т.875 до връзка със същ. водопровод Ø175 стом.</t>
  </si>
  <si>
    <t xml:space="preserve">Уличен водопровод по ул.”Росица” </t>
  </si>
  <si>
    <t>от о.т.907 до о.т.735</t>
  </si>
  <si>
    <t>Уличен водопровод по ул.”Ген.Скобелев“</t>
  </si>
  <si>
    <t>от о.т.503 до о.т.502</t>
  </si>
  <si>
    <t>от връзка със същ.водопровод Ø110 РЕ до о.т.521</t>
  </si>
  <si>
    <t>Уличен водопровод по ул.”Хан Аспарух“</t>
  </si>
  <si>
    <t>от о.т.901 до о.т.650а</t>
  </si>
  <si>
    <t>Общо за етап (Обособена позиция) № 4:</t>
  </si>
  <si>
    <t>Етап (Обособена позиция) № 5:</t>
  </si>
  <si>
    <t>Главен уличен водопровод по ул.”Стара планина“</t>
  </si>
  <si>
    <t>от връзка със същ. водопровод  Ø160 РЕ  до о.т.541</t>
  </si>
  <si>
    <t>Уличен водопровод по ул.”Георги Златев“</t>
  </si>
  <si>
    <t>от о.т.218 до о.т.548а</t>
  </si>
  <si>
    <t>от о.т.198 до о.т.196</t>
  </si>
  <si>
    <t>Уличен водопровод по ул.”Любен Каравелов“ и ул.“Витоша“</t>
  </si>
  <si>
    <t>от о.т.201 до о.т.903а</t>
  </si>
  <si>
    <t>Уличен водопровод по ул.”Свещеник Радион“</t>
  </si>
  <si>
    <t>от о.т.904 до о.т.549а</t>
  </si>
  <si>
    <t>Общо за етап (Обособена позиция) № 5:</t>
  </si>
  <si>
    <t>Общо за целия инвестиционен проект:</t>
  </si>
  <si>
    <t>ДДС:</t>
  </si>
  <si>
    <t>Пълна строителна стойност (по референтни цени):</t>
  </si>
  <si>
    <t>от о.т.735 до връзка със същ.водопровод Ø160 PE - по ул."Велика и Георги Ченчеви"</t>
  </si>
  <si>
    <t>Изготвил,</t>
  </si>
  <si>
    <t>инж. Мирослав Банков</t>
  </si>
  <si>
    <t>Гл.експерт "ВиК"</t>
  </si>
  <si>
    <t>от връзка със същ. водопровод Ø500 РЕ до о.т.541</t>
  </si>
  <si>
    <t>с ДДС</t>
  </si>
  <si>
    <t>СМР</t>
  </si>
  <si>
    <t>АН</t>
  </si>
  <si>
    <t>СН</t>
  </si>
  <si>
    <t>Общо:</t>
  </si>
  <si>
    <t>Разходи за СМР за част от етап (Обособена позиция) № 1:</t>
  </si>
  <si>
    <t>ДДС (20%):</t>
  </si>
  <si>
    <t>Количество</t>
  </si>
  <si>
    <t>Реконструкция на улични водопроводи в централната част на гр. Севлиево - в две обособени позиции</t>
  </si>
  <si>
    <t>Забележка:</t>
  </si>
  <si>
    <t>Попълват се само полетата с жълт цвят!</t>
  </si>
  <si>
    <t>Подпис и печат:</t>
  </si>
  <si>
    <t>(име и фамилия)</t>
  </si>
  <si>
    <t>(длъжност на представляващия участника)</t>
  </si>
  <si>
    <t>Шифър</t>
  </si>
  <si>
    <t>1</t>
  </si>
  <si>
    <t>2</t>
  </si>
  <si>
    <t>3</t>
  </si>
  <si>
    <t>4</t>
  </si>
  <si>
    <t>5</t>
  </si>
  <si>
    <t>6</t>
  </si>
  <si>
    <t>7</t>
  </si>
  <si>
    <t>Наименование</t>
  </si>
  <si>
    <t>Ед. Мярка</t>
  </si>
  <si>
    <t>Ед. Цена</t>
  </si>
  <si>
    <t>Стойност</t>
  </si>
  <si>
    <t xml:space="preserve"> Уличен водопровод по ул.”Росица” от ОТ 907 до ОТ 735 L= 90 m'</t>
  </si>
  <si>
    <t>Обособена позиция №</t>
  </si>
  <si>
    <t>Подобект:</t>
  </si>
  <si>
    <t>В Лева</t>
  </si>
  <si>
    <r>
      <t>m</t>
    </r>
    <r>
      <rPr>
        <vertAlign val="superscript"/>
        <sz val="11"/>
        <rFont val="Cambria"/>
        <family val="1"/>
        <charset val="204"/>
        <scheme val="major"/>
      </rPr>
      <t>2</t>
    </r>
  </si>
  <si>
    <r>
      <t>m</t>
    </r>
    <r>
      <rPr>
        <vertAlign val="superscript"/>
        <sz val="11"/>
        <rFont val="Cambria"/>
        <family val="1"/>
        <charset val="204"/>
        <scheme val="major"/>
      </rPr>
      <t>3</t>
    </r>
  </si>
  <si>
    <r>
      <t>Неплътно укрепване и разкрепване за основен водопровод  - 1,8 m</t>
    </r>
    <r>
      <rPr>
        <vertAlign val="superscript"/>
        <sz val="11"/>
        <rFont val="Cambria"/>
        <family val="1"/>
        <charset val="204"/>
        <scheme val="major"/>
      </rPr>
      <t>2</t>
    </r>
    <r>
      <rPr>
        <sz val="11"/>
        <rFont val="Cambria"/>
        <family val="1"/>
        <charset val="204"/>
        <scheme val="major"/>
      </rPr>
      <t>/m'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</si>
  <si>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1-I</t>
    </r>
  </si>
  <si>
    <t>Уличен водопровод по ул.”Росица” от ОТ 735 до връзка със същ.водопровод Ø160 PE По ул."Велика и Георги Ченчеви" L = 71 m'</t>
  </si>
  <si>
    <t>Уличен водопровод ул.Цар Симеон Велики от OT264a до ОТ244 L=225m'</t>
  </si>
  <si>
    <t>Уличен водопровод по ул.Стара планина (реп.път III-404) от OT 1032 до ОТ 236а  L = 231 m'</t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</si>
  <si>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2-I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</si>
  <si>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3-I</t>
    </r>
  </si>
  <si>
    <r>
      <t xml:space="preserve">КОЛИЧЕСТВЕНО-СТОЙНОСТНА СМЕТКА № </t>
    </r>
    <r>
      <rPr>
        <b/>
        <sz val="16"/>
        <color rgb="FFFF0000"/>
        <rFont val="Cambria"/>
        <family val="1"/>
        <charset val="204"/>
        <scheme val="major"/>
      </rPr>
      <t>6-I</t>
    </r>
  </si>
  <si>
    <t>Образец № 9.1</t>
  </si>
  <si>
    <t>(до 5 % в/у разходите за СМР):</t>
  </si>
  <si>
    <t xml:space="preserve">Непредвидени разходи за част от етап (Обособена позиция) № 1 </t>
  </si>
  <si>
    <t>Нетна строителна стойност на строежа по обособена позиция № 1:</t>
  </si>
  <si>
    <t>Пълна строителна стойност на строежа по обособена позиция № 1 (с начислен и включен ДДС):</t>
  </si>
  <si>
    <t>КСС №</t>
  </si>
  <si>
    <t>1-I</t>
  </si>
  <si>
    <t>2-I</t>
  </si>
  <si>
    <t>3-I</t>
  </si>
  <si>
    <t>6-I</t>
  </si>
  <si>
    <t>Образец № 9.1.1</t>
  </si>
  <si>
    <t>Образец № 9.1.2</t>
  </si>
  <si>
    <t>Образец № 9.1.3</t>
  </si>
  <si>
    <t>Образец № 9.1.4</t>
  </si>
  <si>
    <t>ОПИС НА АНАЛИЗНИ ЦЕНИ НА ИЗПЪЛНИТЕЛЯ НА СМР</t>
  </si>
  <si>
    <t>Обект:</t>
  </si>
  <si>
    <t>М-ка</t>
  </si>
  <si>
    <t>8</t>
  </si>
  <si>
    <t>9</t>
  </si>
  <si>
    <t>10</t>
  </si>
  <si>
    <t>11</t>
  </si>
  <si>
    <t>12</t>
  </si>
  <si>
    <t>13</t>
  </si>
  <si>
    <t>14</t>
  </si>
  <si>
    <t>18</t>
  </si>
  <si>
    <t>25</t>
  </si>
  <si>
    <t>26</t>
  </si>
  <si>
    <t>27</t>
  </si>
  <si>
    <t>28</t>
  </si>
  <si>
    <t>31</t>
  </si>
  <si>
    <t>32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</si>
  <si>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</si>
  <si>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</si>
  <si>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</si>
  <si>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</si>
  <si>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</si>
  <si>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</si>
  <si>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</si>
  <si>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</si>
  <si>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</si>
  <si>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</si>
  <si>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</si>
  <si>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</si>
  <si>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</si>
  <si>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</si>
  <si>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</si>
  <si>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</si>
  <si>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</si>
  <si>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</si>
  <si>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</si>
  <si>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</si>
  <si>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</si>
  <si>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</si>
  <si>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</si>
  <si>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</si>
  <si>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(длъжност на представляващия)</t>
  </si>
  <si>
    <t>Особена позиция №</t>
  </si>
  <si>
    <r>
      <t>m</t>
    </r>
    <r>
      <rPr>
        <vertAlign val="superscript"/>
        <sz val="10"/>
        <rFont val="Times New Roman"/>
        <family val="1"/>
        <charset val="204"/>
      </rPr>
      <t>3</t>
    </r>
  </si>
  <si>
    <r>
      <t>Неплътно укрепване и разкрепване за основен водопровод  - 1,8 m</t>
    </r>
    <r>
      <rPr>
        <vertAlign val="superscript"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>/m'</t>
    </r>
  </si>
  <si>
    <r>
      <t>m</t>
    </r>
    <r>
      <rPr>
        <vertAlign val="superscript"/>
        <sz val="10"/>
        <rFont val="Times New Roman"/>
        <family val="1"/>
        <charset val="204"/>
      </rPr>
      <t>2</t>
    </r>
  </si>
  <si>
    <t>6.1</t>
  </si>
  <si>
    <t>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</si>
</sst>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0\ &quot;лв.&quot;"/>
    <numFmt numFmtId="166" formatCode="#,##0.00\ _л_в_."/>
    <numFmt numFmtId="167" formatCode="[$-402]General"/>
    <numFmt numFmtId="168" formatCode="[$-402]0.00"/>
  </numFmts>
  <fonts count="106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vertAlign val="superscript"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color rgb="FF00B0F0"/>
      <name val="Arial"/>
      <family val="2"/>
      <charset val="204"/>
    </font>
    <font>
      <b/>
      <sz val="11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sz val="11"/>
      <color rgb="FFFF0000"/>
      <name val="Times New Roman Cyr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u/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6"/>
      <color theme="1"/>
      <name val="Times New Roman"/>
      <family val="1"/>
      <charset val="204"/>
    </font>
    <font>
      <sz val="6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4"/>
      <color theme="1"/>
      <name val="Times New Roman"/>
      <family val="1"/>
      <charset val="204"/>
    </font>
    <font>
      <b/>
      <sz val="4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u/>
      <sz val="11"/>
      <color rgb="FFFF0000"/>
      <name val="Times New Roman"/>
      <family val="1"/>
      <charset val="204"/>
    </font>
    <font>
      <b/>
      <sz val="16"/>
      <name val="Cambria"/>
      <family val="1"/>
      <charset val="204"/>
      <scheme val="major"/>
    </font>
    <font>
      <b/>
      <sz val="11"/>
      <color theme="0"/>
      <name val="Cambria"/>
      <family val="1"/>
      <charset val="204"/>
      <scheme val="major"/>
    </font>
    <font>
      <sz val="11"/>
      <color theme="0"/>
      <name val="Cambria"/>
      <family val="1"/>
      <charset val="204"/>
      <scheme val="major"/>
    </font>
    <font>
      <sz val="11"/>
      <name val="Cambria"/>
      <family val="1"/>
      <charset val="204"/>
      <scheme val="major"/>
    </font>
    <font>
      <u/>
      <sz val="1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b/>
      <sz val="10"/>
      <color theme="0"/>
      <name val="Cambria"/>
      <family val="1"/>
      <charset val="204"/>
      <scheme val="major"/>
    </font>
    <font>
      <sz val="10"/>
      <color theme="0"/>
      <name val="Cambria"/>
      <family val="1"/>
      <charset val="204"/>
      <scheme val="major"/>
    </font>
    <font>
      <sz val="10"/>
      <name val="Cambria"/>
      <family val="1"/>
      <charset val="204"/>
      <scheme val="major"/>
    </font>
    <font>
      <b/>
      <sz val="11"/>
      <color rgb="FFFF0000"/>
      <name val="Cambria"/>
      <family val="1"/>
      <charset val="204"/>
      <scheme val="major"/>
    </font>
    <font>
      <b/>
      <i/>
      <u/>
      <sz val="11"/>
      <color rgb="FFFF0000"/>
      <name val="Cambria"/>
      <family val="1"/>
      <charset val="204"/>
      <scheme val="major"/>
    </font>
    <font>
      <b/>
      <sz val="10"/>
      <name val="Cambria"/>
      <family val="1"/>
      <charset val="204"/>
      <scheme val="major"/>
    </font>
    <font>
      <b/>
      <sz val="4"/>
      <name val="Cambria"/>
      <family val="1"/>
      <charset val="204"/>
      <scheme val="major"/>
    </font>
    <font>
      <b/>
      <sz val="4"/>
      <color theme="0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11"/>
      <color rgb="FF000000"/>
      <name val="Cambria"/>
      <family val="1"/>
      <charset val="204"/>
      <scheme val="major"/>
    </font>
    <font>
      <b/>
      <i/>
      <u/>
      <sz val="12"/>
      <name val="Cambria"/>
      <family val="1"/>
      <charset val="204"/>
      <scheme val="major"/>
    </font>
    <font>
      <i/>
      <sz val="12"/>
      <color rgb="FFFF0000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2"/>
      <color theme="0"/>
      <name val="Cambria"/>
      <family val="1"/>
      <charset val="204"/>
      <scheme val="major"/>
    </font>
    <font>
      <b/>
      <sz val="12"/>
      <color theme="0"/>
      <name val="Cambria"/>
      <family val="1"/>
      <charset val="204"/>
      <scheme val="major"/>
    </font>
    <font>
      <sz val="11"/>
      <color indexed="8"/>
      <name val="Cambria"/>
      <family val="1"/>
      <charset val="204"/>
      <scheme val="major"/>
    </font>
    <font>
      <b/>
      <sz val="11"/>
      <color indexed="8"/>
      <name val="Cambria"/>
      <family val="1"/>
      <charset val="204"/>
      <scheme val="major"/>
    </font>
    <font>
      <i/>
      <sz val="6"/>
      <name val="Cambria"/>
      <family val="1"/>
      <charset val="204"/>
      <scheme val="major"/>
    </font>
    <font>
      <i/>
      <sz val="6"/>
      <color theme="0"/>
      <name val="Cambria"/>
      <family val="1"/>
      <charset val="204"/>
      <scheme val="major"/>
    </font>
    <font>
      <sz val="8"/>
      <name val="Cambria"/>
      <family val="1"/>
      <charset val="204"/>
      <scheme val="major"/>
    </font>
    <font>
      <b/>
      <sz val="16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sz val="4"/>
      <name val="Cambria"/>
      <family val="1"/>
      <charset val="204"/>
      <scheme val="major"/>
    </font>
    <font>
      <i/>
      <sz val="11"/>
      <color theme="0"/>
      <name val="Cambria"/>
      <family val="1"/>
      <charset val="204"/>
      <scheme val="major"/>
    </font>
    <font>
      <i/>
      <sz val="4"/>
      <color theme="0"/>
      <name val="Cambria"/>
      <family val="1"/>
      <charset val="204"/>
      <scheme val="major"/>
    </font>
    <font>
      <sz val="4"/>
      <color theme="0"/>
      <name val="Cambria"/>
      <family val="1"/>
      <charset val="204"/>
      <scheme val="major"/>
    </font>
    <font>
      <i/>
      <sz val="4"/>
      <name val="Times New Roman"/>
      <family val="1"/>
      <charset val="204"/>
    </font>
    <font>
      <sz val="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u/>
      <sz val="10"/>
      <name val="Cambria"/>
      <family val="1"/>
      <charset val="204"/>
      <scheme val="major"/>
    </font>
    <font>
      <i/>
      <sz val="10"/>
      <color rgb="FFFF0000"/>
      <name val="Cambria"/>
      <family val="1"/>
      <charset val="204"/>
      <scheme val="maj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name val="Cambria"/>
      <family val="1"/>
      <charset val="204"/>
      <scheme val="major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6"/>
      <name val="Times New Roman"/>
      <family val="1"/>
      <charset val="204"/>
    </font>
    <font>
      <sz val="6"/>
      <name val="Times New Roman"/>
      <family val="1"/>
      <charset val="204"/>
    </font>
    <font>
      <sz val="4"/>
      <color theme="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u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6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i/>
      <sz val="8"/>
      <color rgb="FF00000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rgb="FFFFFF00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037">
    <xf numFmtId="0" fontId="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0" fillId="0" borderId="0" applyBorder="0" applyProtection="0"/>
  </cellStyleXfs>
  <cellXfs count="840">
    <xf numFmtId="0" fontId="0" fillId="0" borderId="0" xfId="0"/>
    <xf numFmtId="0" fontId="8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2" fontId="2" fillId="0" borderId="1" xfId="1009" applyNumberFormat="1" applyFont="1" applyFill="1" applyBorder="1" applyAlignment="1">
      <alignment horizontal="center" vertical="center"/>
    </xf>
    <xf numFmtId="0" fontId="2" fillId="0" borderId="1" xfId="1010" applyFont="1" applyFill="1" applyBorder="1" applyAlignment="1">
      <alignment horizontal="left" vertical="center"/>
    </xf>
    <xf numFmtId="0" fontId="10" fillId="0" borderId="1" xfId="1010" applyFont="1" applyFill="1" applyBorder="1" applyAlignment="1">
      <alignment horizontal="left" vertical="center"/>
    </xf>
    <xf numFmtId="2" fontId="2" fillId="0" borderId="1" xfId="1011" applyNumberFormat="1" applyFont="1" applyFill="1" applyBorder="1" applyAlignment="1">
      <alignment horizontal="center" vertical="center"/>
    </xf>
    <xf numFmtId="2" fontId="10" fillId="0" borderId="1" xfId="1011" applyNumberFormat="1" applyFont="1" applyFill="1" applyBorder="1" applyAlignment="1">
      <alignment horizontal="center" vertical="center"/>
    </xf>
    <xf numFmtId="2" fontId="10" fillId="0" borderId="1" xfId="1012" applyNumberFormat="1" applyFont="1" applyFill="1" applyBorder="1" applyAlignment="1">
      <alignment horizontal="center" vertical="center"/>
    </xf>
    <xf numFmtId="2" fontId="10" fillId="0" borderId="1" xfId="1013" applyNumberFormat="1" applyFont="1" applyFill="1" applyBorder="1" applyAlignment="1">
      <alignment horizontal="center" vertical="center"/>
    </xf>
    <xf numFmtId="2" fontId="2" fillId="0" borderId="1" xfId="1014" applyNumberFormat="1" applyFont="1" applyFill="1" applyBorder="1" applyAlignment="1">
      <alignment horizontal="center" vertical="center"/>
    </xf>
    <xf numFmtId="2" fontId="2" fillId="0" borderId="1" xfId="1015" applyNumberFormat="1" applyFont="1" applyFill="1" applyBorder="1" applyAlignment="1">
      <alignment horizontal="center" vertical="center"/>
    </xf>
    <xf numFmtId="2" fontId="2" fillId="0" borderId="1" xfId="1016" applyNumberFormat="1" applyFont="1" applyFill="1" applyBorder="1" applyAlignment="1">
      <alignment horizontal="center" vertical="center"/>
    </xf>
    <xf numFmtId="2" fontId="2" fillId="0" borderId="1" xfId="1017" applyNumberFormat="1" applyFont="1" applyFill="1" applyBorder="1" applyAlignment="1">
      <alignment horizontal="center" vertical="center"/>
    </xf>
    <xf numFmtId="2" fontId="2" fillId="0" borderId="1" xfId="1024" applyNumberFormat="1" applyFont="1" applyFill="1" applyBorder="1" applyAlignment="1">
      <alignment horizontal="center" vertical="center"/>
    </xf>
    <xf numFmtId="2" fontId="2" fillId="0" borderId="1" xfId="1018" applyNumberFormat="1" applyFont="1" applyFill="1" applyBorder="1" applyAlignment="1">
      <alignment horizontal="center" vertical="center"/>
    </xf>
    <xf numFmtId="2" fontId="2" fillId="0" borderId="1" xfId="1019" applyNumberFormat="1" applyFont="1" applyFill="1" applyBorder="1" applyAlignment="1">
      <alignment horizontal="center" vertical="center"/>
    </xf>
    <xf numFmtId="2" fontId="2" fillId="0" borderId="1" xfId="1028" applyNumberFormat="1" applyFont="1" applyFill="1" applyBorder="1" applyAlignment="1">
      <alignment horizontal="center" vertical="center"/>
    </xf>
    <xf numFmtId="2" fontId="2" fillId="0" borderId="1" xfId="1031" applyNumberFormat="1" applyFont="1" applyFill="1" applyBorder="1" applyAlignment="1">
      <alignment horizontal="center" vertical="center"/>
    </xf>
    <xf numFmtId="2" fontId="2" fillId="0" borderId="1" xfId="1030" applyNumberFormat="1" applyFont="1" applyFill="1" applyBorder="1" applyAlignment="1">
      <alignment horizontal="center" vertical="center"/>
    </xf>
    <xf numFmtId="2" fontId="2" fillId="0" borderId="1" xfId="1026" applyNumberFormat="1" applyFont="1" applyFill="1" applyBorder="1" applyAlignment="1">
      <alignment horizontal="center" vertical="center"/>
    </xf>
    <xf numFmtId="2" fontId="2" fillId="0" borderId="1" xfId="1027" applyNumberFormat="1" applyFont="1" applyFill="1" applyBorder="1" applyAlignment="1">
      <alignment horizontal="center" vertical="center"/>
    </xf>
    <xf numFmtId="0" fontId="2" fillId="0" borderId="1" xfId="1020" applyFont="1" applyFill="1" applyBorder="1" applyAlignment="1">
      <alignment vertical="center" wrapText="1"/>
    </xf>
    <xf numFmtId="0" fontId="2" fillId="0" borderId="1" xfId="1020" applyFont="1" applyBorder="1" applyAlignment="1">
      <alignment horizontal="center" vertical="center" wrapText="1"/>
    </xf>
    <xf numFmtId="2" fontId="2" fillId="0" borderId="1" xfId="1032" applyNumberFormat="1" applyFont="1" applyFill="1" applyBorder="1" applyAlignment="1">
      <alignment horizontal="center" vertical="center"/>
    </xf>
    <xf numFmtId="2" fontId="2" fillId="0" borderId="1" xfId="1033" applyNumberFormat="1" applyFont="1" applyFill="1" applyBorder="1" applyAlignment="1">
      <alignment horizontal="center" vertical="center"/>
    </xf>
    <xf numFmtId="0" fontId="2" fillId="0" borderId="1" xfId="1022" applyFont="1" applyFill="1" applyBorder="1" applyAlignment="1">
      <alignment horizontal="left" vertical="center"/>
    </xf>
    <xf numFmtId="2" fontId="2" fillId="0" borderId="1" xfId="1025" applyNumberFormat="1" applyFont="1" applyFill="1" applyBorder="1" applyAlignment="1">
      <alignment horizontal="center" vertical="center"/>
    </xf>
    <xf numFmtId="2" fontId="2" fillId="0" borderId="1" xfId="1034" applyNumberFormat="1" applyFont="1" applyFill="1" applyBorder="1" applyAlignment="1">
      <alignment horizontal="center" vertical="center"/>
    </xf>
    <xf numFmtId="2" fontId="2" fillId="0" borderId="1" xfId="1035" applyNumberFormat="1" applyFont="1" applyFill="1" applyBorder="1" applyAlignment="1">
      <alignment horizontal="center" vertical="center"/>
    </xf>
    <xf numFmtId="2" fontId="2" fillId="0" borderId="1" xfId="1029" applyNumberFormat="1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wrapText="1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2" fillId="0" borderId="1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0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2" fillId="0" borderId="1" xfId="0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vertical="center"/>
    </xf>
    <xf numFmtId="2" fontId="12" fillId="0" borderId="0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center" vertical="center"/>
    </xf>
    <xf numFmtId="2" fontId="2" fillId="0" borderId="15" xfId="0" applyNumberFormat="1" applyFont="1" applyFill="1" applyBorder="1" applyAlignment="1">
      <alignment vertical="center" wrapText="1"/>
    </xf>
    <xf numFmtId="0" fontId="8" fillId="0" borderId="0" xfId="0" applyFont="1" applyBorder="1" applyAlignment="1">
      <alignment horizontal="right"/>
    </xf>
    <xf numFmtId="2" fontId="1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8" fillId="0" borderId="0" xfId="0" applyFont="1" applyAlignment="1">
      <alignment horizontal="right"/>
    </xf>
    <xf numFmtId="0" fontId="2" fillId="0" borderId="0" xfId="8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2" fontId="2" fillId="0" borderId="15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1" xfId="8" applyFont="1" applyBorder="1" applyAlignment="1">
      <alignment wrapText="1"/>
    </xf>
    <xf numFmtId="0" fontId="2" fillId="6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/>
    </xf>
    <xf numFmtId="0" fontId="2" fillId="0" borderId="1" xfId="5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/>
    <xf numFmtId="2" fontId="2" fillId="0" borderId="1" xfId="0" applyNumberFormat="1" applyFont="1" applyFill="1" applyBorder="1" applyAlignment="1"/>
    <xf numFmtId="2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2" fontId="2" fillId="0" borderId="15" xfId="103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2" fillId="0" borderId="1" xfId="6" applyFont="1" applyFill="1" applyBorder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right" vertical="center"/>
    </xf>
    <xf numFmtId="0" fontId="14" fillId="0" borderId="17" xfId="0" applyFont="1" applyBorder="1" applyAlignment="1">
      <alignment horizontal="right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18" xfId="0" applyNumberFormat="1" applyFont="1" applyBorder="1" applyAlignment="1">
      <alignment horizontal="right" vertical="center"/>
    </xf>
    <xf numFmtId="4" fontId="8" fillId="0" borderId="18" xfId="0" applyNumberFormat="1" applyFont="1" applyFill="1" applyBorder="1" applyAlignment="1">
      <alignment horizontal="right" vertical="center"/>
    </xf>
    <xf numFmtId="0" fontId="5" fillId="5" borderId="0" xfId="0" applyFont="1" applyFill="1"/>
    <xf numFmtId="0" fontId="15" fillId="0" borderId="0" xfId="0" applyFont="1"/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" fillId="0" borderId="0" xfId="0" applyFont="1" applyBorder="1" applyAlignment="1">
      <alignment horizontal="right"/>
    </xf>
    <xf numFmtId="0" fontId="12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2" borderId="15" xfId="0" applyFont="1" applyFill="1" applyBorder="1" applyAlignment="1">
      <alignment vertical="center" wrapText="1"/>
    </xf>
    <xf numFmtId="2" fontId="2" fillId="0" borderId="15" xfId="0" applyNumberFormat="1" applyFont="1" applyFill="1" applyBorder="1" applyAlignment="1">
      <alignment horizontal="center" vertical="center"/>
    </xf>
    <xf numFmtId="1" fontId="14" fillId="0" borderId="18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left" vertical="top" wrapText="1"/>
    </xf>
    <xf numFmtId="1" fontId="1" fillId="11" borderId="1" xfId="0" applyNumberFormat="1" applyFont="1" applyFill="1" applyBorder="1" applyAlignment="1">
      <alignment horizontal="center" vertical="center" wrapText="1"/>
    </xf>
    <xf numFmtId="2" fontId="1" fillId="11" borderId="1" xfId="0" applyNumberFormat="1" applyFont="1" applyFill="1" applyBorder="1" applyAlignment="1">
      <alignment horizontal="right" vertical="center" wrapText="1"/>
    </xf>
    <xf numFmtId="0" fontId="0" fillId="11" borderId="0" xfId="0" applyFill="1"/>
    <xf numFmtId="0" fontId="1" fillId="13" borderId="6" xfId="0" applyFont="1" applyFill="1" applyBorder="1" applyAlignment="1">
      <alignment horizontal="center" vertical="center"/>
    </xf>
    <xf numFmtId="0" fontId="1" fillId="13" borderId="9" xfId="0" applyFont="1" applyFill="1" applyBorder="1" applyAlignment="1">
      <alignment horizontal="center" vertical="center"/>
    </xf>
    <xf numFmtId="0" fontId="0" fillId="13" borderId="0" xfId="0" applyFill="1" applyBorder="1"/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6" fillId="13" borderId="6" xfId="0" applyFont="1" applyFill="1" applyBorder="1" applyAlignment="1">
      <alignment horizontal="center" vertical="center"/>
    </xf>
    <xf numFmtId="0" fontId="19" fillId="11" borderId="1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19" fillId="0" borderId="0" xfId="0" applyFont="1"/>
    <xf numFmtId="0" fontId="5" fillId="11" borderId="0" xfId="0" applyFont="1" applyFill="1"/>
    <xf numFmtId="0" fontId="1" fillId="8" borderId="19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/>
    </xf>
    <xf numFmtId="0" fontId="22" fillId="0" borderId="0" xfId="0" applyFont="1"/>
    <xf numFmtId="0" fontId="10" fillId="0" borderId="0" xfId="0" applyFont="1"/>
    <xf numFmtId="0" fontId="24" fillId="0" borderId="0" xfId="0" applyFont="1"/>
    <xf numFmtId="2" fontId="25" fillId="0" borderId="0" xfId="0" applyNumberFormat="1" applyFont="1" applyAlignment="1">
      <alignment horizontal="right"/>
    </xf>
    <xf numFmtId="0" fontId="24" fillId="0" borderId="20" xfId="0" applyFont="1" applyBorder="1" applyAlignment="1">
      <alignment horizontal="center"/>
    </xf>
    <xf numFmtId="0" fontId="24" fillId="0" borderId="0" xfId="0" applyFont="1" applyBorder="1"/>
    <xf numFmtId="2" fontId="28" fillId="14" borderId="19" xfId="0" applyNumberFormat="1" applyFont="1" applyFill="1" applyBorder="1" applyAlignment="1">
      <alignment horizontal="center" vertical="center" wrapText="1"/>
    </xf>
    <xf numFmtId="0" fontId="29" fillId="0" borderId="0" xfId="0" applyFont="1"/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5" fontId="33" fillId="9" borderId="1" xfId="0" applyNumberFormat="1" applyFont="1" applyFill="1" applyBorder="1" applyAlignment="1">
      <alignment horizontal="right" vertical="center" wrapText="1"/>
    </xf>
    <xf numFmtId="165" fontId="16" fillId="9" borderId="18" xfId="0" applyNumberFormat="1" applyFont="1" applyFill="1" applyBorder="1" applyAlignment="1">
      <alignment horizontal="right"/>
    </xf>
    <xf numFmtId="0" fontId="23" fillId="0" borderId="0" xfId="0" applyFont="1"/>
    <xf numFmtId="166" fontId="25" fillId="0" borderId="0" xfId="0" applyNumberFormat="1" applyFont="1" applyAlignment="1">
      <alignment horizontal="right"/>
    </xf>
    <xf numFmtId="0" fontId="16" fillId="0" borderId="0" xfId="0" applyFont="1" applyFill="1" applyBorder="1" applyAlignment="1">
      <alignment horizontal="center"/>
    </xf>
    <xf numFmtId="166" fontId="20" fillId="0" borderId="0" xfId="0" applyNumberFormat="1" applyFont="1" applyAlignment="1">
      <alignment horizontal="right"/>
    </xf>
    <xf numFmtId="165" fontId="16" fillId="9" borderId="19" xfId="0" applyNumberFormat="1" applyFont="1" applyFill="1" applyBorder="1" applyAlignment="1">
      <alignment horizontal="right"/>
    </xf>
    <xf numFmtId="165" fontId="34" fillId="15" borderId="19" xfId="0" applyNumberFormat="1" applyFont="1" applyFill="1" applyBorder="1" applyAlignment="1">
      <alignment horizontal="right"/>
    </xf>
    <xf numFmtId="0" fontId="30" fillId="0" borderId="0" xfId="0" applyFont="1"/>
    <xf numFmtId="165" fontId="35" fillId="5" borderId="19" xfId="0" applyNumberFormat="1" applyFont="1" applyFill="1" applyBorder="1" applyAlignment="1">
      <alignment horizontal="right"/>
    </xf>
    <xf numFmtId="2" fontId="20" fillId="0" borderId="0" xfId="0" applyNumberFormat="1" applyFont="1" applyAlignment="1">
      <alignment horizontal="right"/>
    </xf>
    <xf numFmtId="1" fontId="32" fillId="12" borderId="1" xfId="0" applyNumberFormat="1" applyFont="1" applyFill="1" applyBorder="1" applyAlignment="1">
      <alignment horizontal="center" vertical="center" wrapText="1"/>
    </xf>
    <xf numFmtId="1" fontId="24" fillId="0" borderId="20" xfId="0" applyNumberFormat="1" applyFont="1" applyBorder="1" applyAlignment="1">
      <alignment horizontal="center"/>
    </xf>
    <xf numFmtId="1" fontId="27" fillId="14" borderId="19" xfId="0" applyNumberFormat="1" applyFont="1" applyFill="1" applyBorder="1" applyAlignment="1">
      <alignment horizontal="center" vertical="center" wrapText="1"/>
    </xf>
    <xf numFmtId="1" fontId="24" fillId="0" borderId="0" xfId="0" applyNumberFormat="1" applyFont="1" applyAlignment="1">
      <alignment horizontal="center"/>
    </xf>
    <xf numFmtId="1" fontId="23" fillId="12" borderId="18" xfId="0" applyNumberFormat="1" applyFont="1" applyFill="1" applyBorder="1" applyAlignment="1">
      <alignment horizontal="center"/>
    </xf>
    <xf numFmtId="1" fontId="10" fillId="0" borderId="0" xfId="0" applyNumberFormat="1" applyFont="1" applyAlignment="1">
      <alignment horizontal="center"/>
    </xf>
    <xf numFmtId="1" fontId="23" fillId="12" borderId="19" xfId="0" applyNumberFormat="1" applyFont="1" applyFill="1" applyBorder="1" applyAlignment="1">
      <alignment horizontal="center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vertical="center" wrapText="1"/>
    </xf>
    <xf numFmtId="0" fontId="31" fillId="0" borderId="1" xfId="0" applyFont="1" applyFill="1" applyBorder="1" applyAlignment="1">
      <alignment horizontal="center" vertical="center" wrapText="1"/>
    </xf>
    <xf numFmtId="0" fontId="10" fillId="0" borderId="0" xfId="0" applyFont="1" applyFill="1"/>
    <xf numFmtId="165" fontId="33" fillId="9" borderId="1" xfId="0" applyNumberFormat="1" applyFont="1" applyFill="1" applyBorder="1" applyAlignment="1">
      <alignment vertical="center" wrapText="1"/>
    </xf>
    <xf numFmtId="165" fontId="33" fillId="9" borderId="1" xfId="0" applyNumberFormat="1" applyFont="1" applyFill="1" applyBorder="1" applyAlignment="1"/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 applyAlignment="1">
      <alignment horizontal="center" vertical="center" wrapText="1"/>
    </xf>
    <xf numFmtId="1" fontId="32" fillId="12" borderId="2" xfId="0" applyNumberFormat="1" applyFont="1" applyFill="1" applyBorder="1" applyAlignment="1">
      <alignment horizontal="center" vertical="center" wrapText="1"/>
    </xf>
    <xf numFmtId="165" fontId="33" fillId="9" borderId="2" xfId="0" applyNumberFormat="1" applyFont="1" applyFill="1" applyBorder="1" applyAlignment="1">
      <alignment horizontal="right" vertical="center" wrapText="1"/>
    </xf>
    <xf numFmtId="0" fontId="30" fillId="0" borderId="2" xfId="0" applyFont="1" applyBorder="1" applyAlignment="1">
      <alignment horizontal="justify" vertical="center" wrapText="1"/>
    </xf>
    <xf numFmtId="165" fontId="33" fillId="9" borderId="2" xfId="0" applyNumberFormat="1" applyFont="1" applyFill="1" applyBorder="1" applyAlignment="1">
      <alignment vertical="center" wrapText="1"/>
    </xf>
    <xf numFmtId="1" fontId="27" fillId="14" borderId="23" xfId="0" applyNumberFormat="1" applyFont="1" applyFill="1" applyBorder="1" applyAlignment="1">
      <alignment horizontal="center" vertical="center" wrapText="1"/>
    </xf>
    <xf numFmtId="2" fontId="28" fillId="14" borderId="23" xfId="0" applyNumberFormat="1" applyFont="1" applyFill="1" applyBorder="1" applyAlignment="1">
      <alignment horizontal="center" vertical="center" wrapText="1"/>
    </xf>
    <xf numFmtId="165" fontId="33" fillId="9" borderId="2" xfId="0" applyNumberFormat="1" applyFont="1" applyFill="1" applyBorder="1" applyAlignment="1">
      <alignment horizontal="right" vertical="center" wrapText="1"/>
    </xf>
    <xf numFmtId="0" fontId="37" fillId="0" borderId="0" xfId="0" applyFont="1"/>
    <xf numFmtId="0" fontId="30" fillId="0" borderId="15" xfId="0" applyFont="1" applyBorder="1" applyAlignment="1">
      <alignment vertical="center" wrapText="1"/>
    </xf>
    <xf numFmtId="165" fontId="33" fillId="9" borderId="15" xfId="0" applyNumberFormat="1" applyFont="1" applyFill="1" applyBorder="1" applyAlignment="1">
      <alignment vertical="center" wrapText="1"/>
    </xf>
    <xf numFmtId="0" fontId="30" fillId="0" borderId="15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" fontId="32" fillId="12" borderId="15" xfId="0" applyNumberFormat="1" applyFont="1" applyFill="1" applyBorder="1" applyAlignment="1">
      <alignment horizontal="center" vertical="center" wrapText="1"/>
    </xf>
    <xf numFmtId="0" fontId="29" fillId="0" borderId="0" xfId="0" applyFont="1" applyAlignment="1">
      <alignment horizontal="right"/>
    </xf>
    <xf numFmtId="1" fontId="34" fillId="12" borderId="2" xfId="0" applyNumberFormat="1" applyFont="1" applyFill="1" applyBorder="1" applyAlignment="1">
      <alignment horizontal="center" vertical="center" wrapText="1"/>
    </xf>
    <xf numFmtId="0" fontId="20" fillId="0" borderId="0" xfId="0" applyFont="1"/>
    <xf numFmtId="1" fontId="34" fillId="12" borderId="1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/>
    <xf numFmtId="0" fontId="33" fillId="16" borderId="2" xfId="0" applyFont="1" applyFill="1" applyBorder="1" applyAlignment="1">
      <alignment horizontal="center" vertical="center" wrapText="1"/>
    </xf>
    <xf numFmtId="0" fontId="33" fillId="16" borderId="2" xfId="0" applyFont="1" applyFill="1" applyBorder="1" applyAlignment="1">
      <alignment vertical="center" wrapText="1"/>
    </xf>
    <xf numFmtId="0" fontId="39" fillId="16" borderId="2" xfId="0" applyFont="1" applyFill="1" applyBorder="1" applyAlignment="1">
      <alignment horizontal="center" vertical="center" wrapText="1"/>
    </xf>
    <xf numFmtId="0" fontId="33" fillId="16" borderId="1" xfId="0" applyFont="1" applyFill="1" applyBorder="1" applyAlignment="1">
      <alignment horizontal="center" vertical="center" wrapText="1"/>
    </xf>
    <xf numFmtId="0" fontId="33" fillId="16" borderId="1" xfId="0" applyFont="1" applyFill="1" applyBorder="1" applyAlignment="1">
      <alignment vertical="center" wrapText="1"/>
    </xf>
    <xf numFmtId="0" fontId="39" fillId="16" borderId="1" xfId="0" applyFont="1" applyFill="1" applyBorder="1" applyAlignment="1">
      <alignment horizontal="center" vertical="center" wrapText="1"/>
    </xf>
    <xf numFmtId="165" fontId="23" fillId="0" borderId="0" xfId="0" applyNumberFormat="1" applyFont="1"/>
    <xf numFmtId="165" fontId="16" fillId="0" borderId="0" xfId="0" applyNumberFormat="1" applyFont="1"/>
    <xf numFmtId="0" fontId="16" fillId="0" borderId="0" xfId="0" applyFont="1"/>
    <xf numFmtId="165" fontId="29" fillId="0" borderId="0" xfId="0" applyNumberFormat="1" applyFont="1"/>
    <xf numFmtId="0" fontId="38" fillId="0" borderId="0" xfId="0" applyFont="1"/>
    <xf numFmtId="0" fontId="23" fillId="0" borderId="0" xfId="0" applyFont="1" applyFill="1" applyAlignment="1">
      <alignment horizontal="right"/>
    </xf>
    <xf numFmtId="0" fontId="23" fillId="0" borderId="0" xfId="0" applyFont="1" applyFill="1" applyBorder="1" applyAlignment="1">
      <alignment horizontal="right"/>
    </xf>
    <xf numFmtId="1" fontId="23" fillId="0" borderId="0" xfId="0" applyNumberFormat="1" applyFont="1" applyFill="1" applyBorder="1" applyAlignment="1">
      <alignment horizontal="center"/>
    </xf>
    <xf numFmtId="0" fontId="40" fillId="0" borderId="0" xfId="0" applyFont="1" applyFill="1" applyAlignment="1">
      <alignment horizontal="right"/>
    </xf>
    <xf numFmtId="0" fontId="40" fillId="0" borderId="0" xfId="0" applyFont="1" applyFill="1" applyBorder="1" applyAlignment="1">
      <alignment horizontal="right"/>
    </xf>
    <xf numFmtId="1" fontId="40" fillId="0" borderId="0" xfId="0" applyNumberFormat="1" applyFont="1" applyFill="1" applyBorder="1" applyAlignment="1">
      <alignment horizontal="center"/>
    </xf>
    <xf numFmtId="165" fontId="41" fillId="0" borderId="0" xfId="0" applyNumberFormat="1" applyFont="1" applyFill="1" applyBorder="1" applyAlignment="1">
      <alignment horizontal="right"/>
    </xf>
    <xf numFmtId="0" fontId="40" fillId="0" borderId="0" xfId="0" applyFont="1" applyFill="1"/>
    <xf numFmtId="165" fontId="40" fillId="0" borderId="0" xfId="0" applyNumberFormat="1" applyFont="1" applyFill="1"/>
    <xf numFmtId="165" fontId="16" fillId="0" borderId="0" xfId="0" applyNumberFormat="1" applyFont="1" applyFill="1" applyBorder="1" applyAlignment="1">
      <alignment horizontal="right"/>
    </xf>
    <xf numFmtId="0" fontId="29" fillId="0" borderId="0" xfId="0" applyFont="1" applyFill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164" fontId="2" fillId="6" borderId="5" xfId="0" applyNumberFormat="1" applyFont="1" applyFill="1" applyBorder="1" applyAlignment="1">
      <alignment horizontal="center" vertical="center" wrapText="1"/>
    </xf>
    <xf numFmtId="164" fontId="2" fillId="6" borderId="9" xfId="0" applyNumberFormat="1" applyFont="1" applyFill="1" applyBorder="1" applyAlignment="1">
      <alignment horizontal="center" vertical="center" wrapText="1"/>
    </xf>
    <xf numFmtId="2" fontId="2" fillId="6" borderId="9" xfId="0" applyNumberFormat="1" applyFont="1" applyFill="1" applyBorder="1" applyAlignment="1">
      <alignment horizontal="center" vertical="center" wrapText="1"/>
    </xf>
    <xf numFmtId="2" fontId="2" fillId="6" borderId="3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8" borderId="1" xfId="0" applyFont="1" applyFill="1" applyBorder="1" applyAlignment="1">
      <alignment horizontal="center" vertical="center" wrapText="1"/>
    </xf>
    <xf numFmtId="164" fontId="2" fillId="8" borderId="5" xfId="0" applyNumberFormat="1" applyFont="1" applyFill="1" applyBorder="1" applyAlignment="1">
      <alignment horizontal="center" vertical="center" wrapText="1"/>
    </xf>
    <xf numFmtId="164" fontId="2" fillId="8" borderId="9" xfId="0" applyNumberFormat="1" applyFont="1" applyFill="1" applyBorder="1" applyAlignment="1">
      <alignment horizontal="center" vertical="center" wrapText="1"/>
    </xf>
    <xf numFmtId="2" fontId="2" fillId="8" borderId="9" xfId="0" applyNumberFormat="1" applyFont="1" applyFill="1" applyBorder="1" applyAlignment="1">
      <alignment horizontal="center" vertical="center" wrapText="1"/>
    </xf>
    <xf numFmtId="2" fontId="2" fillId="8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right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4" borderId="9" xfId="0" applyNumberFormat="1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right" vertical="center" wrapText="1"/>
    </xf>
    <xf numFmtId="164" fontId="2" fillId="6" borderId="10" xfId="0" applyNumberFormat="1" applyFont="1" applyFill="1" applyBorder="1" applyAlignment="1">
      <alignment horizontal="center" vertical="center" wrapText="1"/>
    </xf>
    <xf numFmtId="164" fontId="2" fillId="6" borderId="11" xfId="0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1" xfId="1010" applyFont="1" applyFill="1" applyBorder="1" applyAlignment="1">
      <alignment horizontal="left" vertical="center" wrapText="1"/>
    </xf>
    <xf numFmtId="0" fontId="2" fillId="8" borderId="5" xfId="0" applyFont="1" applyFill="1" applyBorder="1" applyAlignment="1">
      <alignment horizontal="center" vertical="center" wrapText="1"/>
    </xf>
    <xf numFmtId="0" fontId="2" fillId="8" borderId="9" xfId="0" applyFont="1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0" fillId="0" borderId="1" xfId="101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2" fontId="2" fillId="0" borderId="0" xfId="0" applyNumberFormat="1" applyFont="1" applyFill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9" fillId="0" borderId="0" xfId="0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2" fillId="0" borderId="1" xfId="1022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0" fontId="1" fillId="0" borderId="0" xfId="0" applyFont="1" applyBorder="1" applyAlignment="1">
      <alignment horizontal="right" wrapText="1"/>
    </xf>
    <xf numFmtId="2" fontId="1" fillId="0" borderId="0" xfId="0" applyNumberFormat="1" applyFont="1" applyFill="1" applyBorder="1" applyAlignment="1">
      <alignment horizontal="right" vertical="center"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48" fillId="0" borderId="0" xfId="0" applyFont="1" applyFill="1" applyBorder="1" applyAlignment="1">
      <alignment horizontal="left" vertical="center"/>
    </xf>
    <xf numFmtId="0" fontId="49" fillId="0" borderId="0" xfId="0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/>
    </xf>
    <xf numFmtId="0" fontId="50" fillId="0" borderId="0" xfId="0" applyFont="1" applyFill="1" applyAlignment="1">
      <alignment horizontal="center" vertical="center"/>
    </xf>
    <xf numFmtId="0" fontId="49" fillId="0" borderId="0" xfId="0" applyFont="1" applyFill="1" applyBorder="1" applyAlignment="1">
      <alignment horizontal="center" vertical="center" wrapText="1"/>
    </xf>
    <xf numFmtId="0" fontId="53" fillId="0" borderId="0" xfId="0" applyFont="1" applyAlignment="1">
      <alignment wrapText="1"/>
    </xf>
    <xf numFmtId="0" fontId="54" fillId="0" borderId="0" xfId="0" applyFont="1" applyFill="1" applyBorder="1" applyAlignment="1">
      <alignment horizontal="center" vertical="center"/>
    </xf>
    <xf numFmtId="0" fontId="54" fillId="0" borderId="0" xfId="0" applyFont="1" applyFill="1" applyAlignment="1">
      <alignment horizontal="center" vertical="center"/>
    </xf>
    <xf numFmtId="0" fontId="55" fillId="0" borderId="0" xfId="0" applyFont="1" applyFill="1" applyAlignment="1">
      <alignment horizontal="center" vertical="center"/>
    </xf>
    <xf numFmtId="0" fontId="52" fillId="0" borderId="0" xfId="0" applyFont="1" applyFill="1" applyAlignment="1">
      <alignment horizontal="left" vertical="center"/>
    </xf>
    <xf numFmtId="0" fontId="53" fillId="0" borderId="0" xfId="0" applyFont="1" applyFill="1" applyAlignment="1">
      <alignment horizontal="left" vertical="center"/>
    </xf>
    <xf numFmtId="0" fontId="52" fillId="0" borderId="0" xfId="0" applyFont="1" applyAlignment="1">
      <alignment vertical="top" wrapText="1"/>
    </xf>
    <xf numFmtId="0" fontId="53" fillId="0" borderId="0" xfId="0" applyFont="1" applyAlignment="1">
      <alignment vertical="top" wrapText="1"/>
    </xf>
    <xf numFmtId="0" fontId="53" fillId="0" borderId="0" xfId="0" applyFont="1" applyBorder="1" applyAlignment="1">
      <alignment vertical="top" wrapText="1"/>
    </xf>
    <xf numFmtId="0" fontId="54" fillId="0" borderId="0" xfId="0" applyFont="1" applyFill="1" applyAlignment="1">
      <alignment horizontal="center" vertical="center" wrapText="1"/>
    </xf>
    <xf numFmtId="0" fontId="55" fillId="0" borderId="0" xfId="0" applyFont="1" applyFill="1" applyAlignment="1">
      <alignment horizontal="center" vertical="center" wrapText="1"/>
    </xf>
    <xf numFmtId="0" fontId="48" fillId="0" borderId="0" xfId="0" applyFont="1" applyAlignment="1">
      <alignment vertical="top" wrapText="1"/>
    </xf>
    <xf numFmtId="0" fontId="48" fillId="0" borderId="0" xfId="0" applyFont="1" applyBorder="1" applyAlignment="1">
      <alignment vertical="top" wrapText="1"/>
    </xf>
    <xf numFmtId="0" fontId="48" fillId="0" borderId="0" xfId="0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center" vertical="center"/>
    </xf>
    <xf numFmtId="0" fontId="49" fillId="0" borderId="1" xfId="0" applyFont="1" applyFill="1" applyBorder="1" applyAlignment="1">
      <alignment horizontal="center" vertical="center"/>
    </xf>
    <xf numFmtId="0" fontId="49" fillId="0" borderId="3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center" vertical="center"/>
    </xf>
    <xf numFmtId="0" fontId="49" fillId="6" borderId="1" xfId="0" applyFont="1" applyFill="1" applyBorder="1" applyAlignment="1">
      <alignment horizontal="center" vertical="center"/>
    </xf>
    <xf numFmtId="164" fontId="49" fillId="6" borderId="1" xfId="0" applyNumberFormat="1" applyFont="1" applyFill="1" applyBorder="1" applyAlignment="1">
      <alignment horizontal="center" vertical="center"/>
    </xf>
    <xf numFmtId="2" fontId="49" fillId="6" borderId="1" xfId="0" applyNumberFormat="1" applyFont="1" applyFill="1" applyBorder="1" applyAlignment="1">
      <alignment horizontal="center" vertical="center"/>
    </xf>
    <xf numFmtId="2" fontId="49" fillId="6" borderId="3" xfId="0" applyNumberFormat="1" applyFont="1" applyFill="1" applyBorder="1" applyAlignment="1">
      <alignment horizontal="center" vertical="center"/>
    </xf>
    <xf numFmtId="2" fontId="49" fillId="0" borderId="0" xfId="0" applyNumberFormat="1" applyFont="1" applyFill="1" applyBorder="1" applyAlignment="1">
      <alignment horizontal="center" vertical="center"/>
    </xf>
    <xf numFmtId="0" fontId="49" fillId="0" borderId="0" xfId="0" applyFont="1" applyFill="1" applyAlignment="1">
      <alignment horizontal="center" vertical="center" wrapText="1"/>
    </xf>
    <xf numFmtId="49" fontId="52" fillId="0" borderId="2" xfId="0" applyNumberFormat="1" applyFont="1" applyFill="1" applyBorder="1" applyAlignment="1">
      <alignment horizontal="center" vertical="center" wrapText="1"/>
    </xf>
    <xf numFmtId="0" fontId="48" fillId="0" borderId="16" xfId="0" applyFont="1" applyFill="1" applyBorder="1" applyAlignment="1">
      <alignment horizontal="center" vertical="center"/>
    </xf>
    <xf numFmtId="0" fontId="48" fillId="6" borderId="1" xfId="0" applyFont="1" applyFill="1" applyBorder="1" applyAlignment="1">
      <alignment horizontal="center" vertical="center"/>
    </xf>
    <xf numFmtId="164" fontId="48" fillId="6" borderId="1" xfId="0" applyNumberFormat="1" applyFont="1" applyFill="1" applyBorder="1" applyAlignment="1">
      <alignment horizontal="center" vertical="center"/>
    </xf>
    <xf numFmtId="2" fontId="48" fillId="6" borderId="1" xfId="0" applyNumberFormat="1" applyFont="1" applyFill="1" applyBorder="1" applyAlignment="1">
      <alignment horizontal="center" vertical="center"/>
    </xf>
    <xf numFmtId="2" fontId="48" fillId="6" borderId="3" xfId="0" applyNumberFormat="1" applyFont="1" applyFill="1" applyBorder="1" applyAlignment="1">
      <alignment horizontal="center" vertical="center"/>
    </xf>
    <xf numFmtId="2" fontId="48" fillId="0" borderId="0" xfId="0" applyNumberFormat="1" applyFont="1" applyFill="1" applyBorder="1" applyAlignment="1">
      <alignment horizontal="center" vertical="center"/>
    </xf>
    <xf numFmtId="0" fontId="48" fillId="0" borderId="0" xfId="0" applyFont="1" applyFill="1" applyAlignment="1">
      <alignment horizontal="center" vertical="center"/>
    </xf>
    <xf numFmtId="0" fontId="48" fillId="0" borderId="1" xfId="0" applyFont="1" applyFill="1" applyBorder="1" applyAlignment="1">
      <alignment horizontal="center" vertical="center"/>
    </xf>
    <xf numFmtId="0" fontId="52" fillId="0" borderId="0" xfId="0" applyFont="1" applyFill="1" applyAlignment="1">
      <alignment horizontal="center" vertical="center"/>
    </xf>
    <xf numFmtId="0" fontId="60" fillId="0" borderId="0" xfId="0" applyFont="1" applyFill="1" applyBorder="1" applyAlignment="1">
      <alignment horizontal="center" vertical="center"/>
    </xf>
    <xf numFmtId="0" fontId="60" fillId="0" borderId="16" xfId="0" applyFont="1" applyFill="1" applyBorder="1" applyAlignment="1">
      <alignment horizontal="center" vertical="center"/>
    </xf>
    <xf numFmtId="0" fontId="60" fillId="6" borderId="1" xfId="0" applyFont="1" applyFill="1" applyBorder="1" applyAlignment="1">
      <alignment horizontal="center" vertical="center"/>
    </xf>
    <xf numFmtId="164" fontId="60" fillId="6" borderId="1" xfId="0" applyNumberFormat="1" applyFont="1" applyFill="1" applyBorder="1" applyAlignment="1">
      <alignment horizontal="center" vertical="center"/>
    </xf>
    <xf numFmtId="2" fontId="60" fillId="6" borderId="1" xfId="0" applyNumberFormat="1" applyFont="1" applyFill="1" applyBorder="1" applyAlignment="1">
      <alignment horizontal="center" vertical="center"/>
    </xf>
    <xf numFmtId="2" fontId="60" fillId="6" borderId="3" xfId="0" applyNumberFormat="1" applyFont="1" applyFill="1" applyBorder="1" applyAlignment="1">
      <alignment horizontal="center" vertical="center"/>
    </xf>
    <xf numFmtId="2" fontId="60" fillId="0" borderId="0" xfId="0" applyNumberFormat="1" applyFont="1" applyFill="1" applyBorder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60" fillId="0" borderId="1" xfId="0" applyFont="1" applyFill="1" applyBorder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0" fontId="52" fillId="18" borderId="1" xfId="0" applyFont="1" applyFill="1" applyBorder="1" applyAlignment="1">
      <alignment horizontal="center" vertical="center"/>
    </xf>
    <xf numFmtId="2" fontId="54" fillId="0" borderId="0" xfId="0" applyNumberFormat="1" applyFont="1" applyBorder="1" applyAlignment="1">
      <alignment horizontal="center" vertical="center"/>
    </xf>
    <xf numFmtId="0" fontId="49" fillId="0" borderId="16" xfId="0" applyFont="1" applyFill="1" applyBorder="1" applyAlignment="1">
      <alignment horizontal="left" vertical="center"/>
    </xf>
    <xf numFmtId="0" fontId="49" fillId="8" borderId="1" xfId="0" applyFont="1" applyFill="1" applyBorder="1" applyAlignment="1">
      <alignment horizontal="center" vertical="center"/>
    </xf>
    <xf numFmtId="164" fontId="49" fillId="8" borderId="1" xfId="0" applyNumberFormat="1" applyFont="1" applyFill="1" applyBorder="1" applyAlignment="1">
      <alignment horizontal="center" vertical="center"/>
    </xf>
    <xf numFmtId="2" fontId="49" fillId="8" borderId="1" xfId="0" applyNumberFormat="1" applyFont="1" applyFill="1" applyBorder="1" applyAlignment="1">
      <alignment horizontal="center" vertical="center"/>
    </xf>
    <xf numFmtId="2" fontId="49" fillId="8" borderId="3" xfId="0" applyNumberFormat="1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horizontal="center" vertical="center"/>
    </xf>
    <xf numFmtId="0" fontId="50" fillId="0" borderId="1" xfId="0" applyFont="1" applyFill="1" applyBorder="1" applyAlignment="1">
      <alignment vertical="center" wrapText="1"/>
    </xf>
    <xf numFmtId="0" fontId="50" fillId="0" borderId="5" xfId="0" applyFont="1" applyFill="1" applyBorder="1" applyAlignment="1">
      <alignment horizontal="center" vertical="center"/>
    </xf>
    <xf numFmtId="2" fontId="50" fillId="0" borderId="1" xfId="0" applyNumberFormat="1" applyFont="1" applyFill="1" applyBorder="1" applyAlignment="1">
      <alignment horizontal="right" vertical="center"/>
    </xf>
    <xf numFmtId="0" fontId="49" fillId="0" borderId="2" xfId="0" applyFont="1" applyFill="1" applyBorder="1" applyAlignment="1">
      <alignment horizontal="right" vertical="center"/>
    </xf>
    <xf numFmtId="164" fontId="49" fillId="3" borderId="1" xfId="0" applyNumberFormat="1" applyFont="1" applyFill="1" applyBorder="1" applyAlignment="1">
      <alignment horizontal="center" vertical="center"/>
    </xf>
    <xf numFmtId="164" fontId="49" fillId="4" borderId="1" xfId="0" applyNumberFormat="1" applyFont="1" applyFill="1" applyBorder="1" applyAlignment="1">
      <alignment horizontal="center" vertical="center"/>
    </xf>
    <xf numFmtId="164" fontId="49" fillId="0" borderId="1" xfId="0" applyNumberFormat="1" applyFont="1" applyFill="1" applyBorder="1" applyAlignment="1">
      <alignment horizontal="center" vertical="center"/>
    </xf>
    <xf numFmtId="164" fontId="49" fillId="0" borderId="3" xfId="0" applyNumberFormat="1" applyFont="1" applyFill="1" applyBorder="1" applyAlignment="1">
      <alignment horizontal="center" vertical="center"/>
    </xf>
    <xf numFmtId="0" fontId="49" fillId="0" borderId="15" xfId="0" applyFont="1" applyFill="1" applyBorder="1" applyAlignment="1">
      <alignment horizontal="right" vertical="center"/>
    </xf>
    <xf numFmtId="0" fontId="49" fillId="6" borderId="1" xfId="0" applyFont="1" applyFill="1" applyBorder="1" applyAlignment="1">
      <alignment horizontal="center" vertical="center" wrapText="1"/>
    </xf>
    <xf numFmtId="0" fontId="49" fillId="0" borderId="16" xfId="0" applyFont="1" applyFill="1" applyBorder="1" applyAlignment="1">
      <alignment horizontal="right" vertical="center"/>
    </xf>
    <xf numFmtId="164" fontId="49" fillId="0" borderId="0" xfId="0" applyNumberFormat="1" applyFont="1" applyFill="1" applyBorder="1" applyAlignment="1">
      <alignment horizontal="center" vertical="center"/>
    </xf>
    <xf numFmtId="0" fontId="49" fillId="8" borderId="3" xfId="0" applyFont="1" applyFill="1" applyBorder="1" applyAlignment="1">
      <alignment horizontal="center" vertical="center"/>
    </xf>
    <xf numFmtId="0" fontId="50" fillId="0" borderId="5" xfId="0" applyFont="1" applyBorder="1" applyAlignment="1">
      <alignment horizontal="center" vertical="center"/>
    </xf>
    <xf numFmtId="0" fontId="49" fillId="0" borderId="1" xfId="0" applyFont="1" applyFill="1" applyBorder="1" applyAlignment="1">
      <alignment horizontal="right" vertical="center"/>
    </xf>
    <xf numFmtId="0" fontId="49" fillId="7" borderId="5" xfId="0" applyFont="1" applyFill="1" applyBorder="1" applyAlignment="1">
      <alignment horizontal="center" vertical="center"/>
    </xf>
    <xf numFmtId="0" fontId="49" fillId="7" borderId="9" xfId="0" applyFont="1" applyFill="1" applyBorder="1" applyAlignment="1">
      <alignment horizontal="center" vertical="center"/>
    </xf>
    <xf numFmtId="0" fontId="49" fillId="7" borderId="1" xfId="0" applyFont="1" applyFill="1" applyBorder="1" applyAlignment="1">
      <alignment horizontal="center" vertical="center"/>
    </xf>
    <xf numFmtId="0" fontId="50" fillId="0" borderId="5" xfId="0" applyFont="1" applyBorder="1" applyAlignment="1">
      <alignment horizontal="center" vertical="top"/>
    </xf>
    <xf numFmtId="2" fontId="52" fillId="0" borderId="1" xfId="0" applyNumberFormat="1" applyFont="1" applyFill="1" applyBorder="1" applyAlignment="1">
      <alignment vertical="top" wrapText="1"/>
    </xf>
    <xf numFmtId="2" fontId="50" fillId="0" borderId="1" xfId="0" applyNumberFormat="1" applyFont="1" applyFill="1" applyBorder="1" applyAlignment="1">
      <alignment horizontal="right" vertical="top"/>
    </xf>
    <xf numFmtId="2" fontId="54" fillId="0" borderId="0" xfId="0" applyNumberFormat="1" applyFont="1" applyBorder="1" applyAlignment="1">
      <alignment horizontal="center" vertical="top"/>
    </xf>
    <xf numFmtId="0" fontId="49" fillId="0" borderId="11" xfId="0" applyFont="1" applyFill="1" applyBorder="1" applyAlignment="1">
      <alignment horizontal="right" vertical="top"/>
    </xf>
    <xf numFmtId="0" fontId="49" fillId="0" borderId="0" xfId="0" applyFont="1" applyFill="1" applyBorder="1" applyAlignment="1">
      <alignment horizontal="center" vertical="top"/>
    </xf>
    <xf numFmtId="0" fontId="49" fillId="0" borderId="0" xfId="0" applyFont="1" applyFill="1" applyAlignment="1">
      <alignment horizontal="center" vertical="top"/>
    </xf>
    <xf numFmtId="2" fontId="49" fillId="0" borderId="0" xfId="0" applyNumberFormat="1" applyFont="1" applyFill="1" applyAlignment="1">
      <alignment horizontal="center" vertical="top"/>
    </xf>
    <xf numFmtId="164" fontId="49" fillId="0" borderId="0" xfId="0" applyNumberFormat="1" applyFont="1" applyFill="1" applyBorder="1" applyAlignment="1">
      <alignment horizontal="center" vertical="top"/>
    </xf>
    <xf numFmtId="0" fontId="50" fillId="0" borderId="0" xfId="0" applyFont="1" applyFill="1" applyAlignment="1">
      <alignment horizontal="center" vertical="top"/>
    </xf>
    <xf numFmtId="0" fontId="50" fillId="0" borderId="1" xfId="1010" applyFont="1" applyFill="1" applyBorder="1" applyAlignment="1">
      <alignment horizontal="left" vertical="center"/>
    </xf>
    <xf numFmtId="0" fontId="49" fillId="0" borderId="4" xfId="0" applyFont="1" applyFill="1" applyBorder="1" applyAlignment="1">
      <alignment horizontal="left" vertical="center"/>
    </xf>
    <xf numFmtId="0" fontId="49" fillId="0" borderId="1" xfId="0" applyFont="1" applyFill="1" applyBorder="1" applyAlignment="1">
      <alignment horizontal="center" vertical="center" wrapText="1"/>
    </xf>
    <xf numFmtId="2" fontId="49" fillId="0" borderId="0" xfId="0" applyNumberFormat="1" applyFont="1" applyFill="1" applyAlignment="1">
      <alignment horizontal="center" vertical="center"/>
    </xf>
    <xf numFmtId="0" fontId="62" fillId="0" borderId="1" xfId="1010" applyFont="1" applyFill="1" applyBorder="1" applyAlignment="1">
      <alignment horizontal="left" vertical="center"/>
    </xf>
    <xf numFmtId="0" fontId="50" fillId="0" borderId="2" xfId="0" applyFont="1" applyFill="1" applyBorder="1" applyAlignment="1">
      <alignment horizontal="center" vertical="center" wrapText="1"/>
    </xf>
    <xf numFmtId="0" fontId="62" fillId="0" borderId="1" xfId="0" applyFont="1" applyFill="1" applyBorder="1" applyAlignment="1">
      <alignment horizontal="left" vertical="center" wrapText="1"/>
    </xf>
    <xf numFmtId="1" fontId="49" fillId="0" borderId="1" xfId="0" applyNumberFormat="1" applyFont="1" applyFill="1" applyBorder="1" applyAlignment="1">
      <alignment horizontal="center" vertical="center"/>
    </xf>
    <xf numFmtId="0" fontId="62" fillId="0" borderId="1" xfId="0" applyFont="1" applyBorder="1" applyAlignment="1">
      <alignment horizontal="left" vertical="center"/>
    </xf>
    <xf numFmtId="0" fontId="50" fillId="0" borderId="0" xfId="0" applyFont="1" applyFill="1" applyAlignment="1">
      <alignment horizontal="center" vertical="center" wrapText="1"/>
    </xf>
    <xf numFmtId="0" fontId="50" fillId="0" borderId="1" xfId="0" applyFont="1" applyFill="1" applyBorder="1" applyAlignment="1">
      <alignment horizontal="left" vertical="center" wrapText="1"/>
    </xf>
    <xf numFmtId="0" fontId="50" fillId="0" borderId="1" xfId="0" applyFont="1" applyFill="1" applyBorder="1" applyAlignment="1">
      <alignment horizontal="left" vertical="center"/>
    </xf>
    <xf numFmtId="0" fontId="50" fillId="0" borderId="1" xfId="3" applyFont="1" applyFill="1" applyBorder="1" applyAlignment="1">
      <alignment horizontal="left" vertical="center" wrapText="1"/>
    </xf>
    <xf numFmtId="2" fontId="63" fillId="0" borderId="1" xfId="0" applyNumberFormat="1" applyFont="1" applyFill="1" applyBorder="1" applyAlignment="1">
      <alignment horizontal="right" vertical="center"/>
    </xf>
    <xf numFmtId="2" fontId="54" fillId="0" borderId="0" xfId="0" applyNumberFormat="1" applyFont="1" applyBorder="1" applyAlignment="1">
      <alignment horizontal="center" vertical="center" wrapText="1"/>
    </xf>
    <xf numFmtId="0" fontId="50" fillId="0" borderId="1" xfId="5" applyFont="1" applyFill="1" applyBorder="1" applyAlignment="1">
      <alignment vertical="center" wrapText="1"/>
    </xf>
    <xf numFmtId="0" fontId="54" fillId="0" borderId="0" xfId="0" applyFont="1" applyFill="1" applyBorder="1" applyAlignment="1">
      <alignment horizontal="center"/>
    </xf>
    <xf numFmtId="0" fontId="49" fillId="0" borderId="0" xfId="0" applyFont="1" applyFill="1" applyBorder="1" applyAlignment="1">
      <alignment horizontal="left" vertical="center"/>
    </xf>
    <xf numFmtId="0" fontId="50" fillId="0" borderId="1" xfId="7" applyFont="1" applyFill="1" applyBorder="1" applyAlignment="1">
      <alignment vertical="center" wrapText="1"/>
    </xf>
    <xf numFmtId="0" fontId="50" fillId="0" borderId="5" xfId="0" applyFont="1" applyBorder="1" applyAlignment="1">
      <alignment horizontal="center" vertical="center" wrapText="1"/>
    </xf>
    <xf numFmtId="2" fontId="63" fillId="0" borderId="1" xfId="0" applyNumberFormat="1" applyFont="1" applyFill="1" applyBorder="1" applyAlignment="1">
      <alignment horizontal="right" vertical="center" wrapText="1"/>
    </xf>
    <xf numFmtId="2" fontId="53" fillId="0" borderId="0" xfId="0" applyNumberFormat="1" applyFont="1" applyBorder="1" applyAlignment="1">
      <alignment horizontal="right" vertical="center"/>
    </xf>
    <xf numFmtId="0" fontId="55" fillId="0" borderId="0" xfId="0" applyFont="1" applyFill="1" applyBorder="1" applyAlignment="1">
      <alignment horizontal="center"/>
    </xf>
    <xf numFmtId="0" fontId="50" fillId="0" borderId="1" xfId="0" applyFont="1" applyBorder="1" applyAlignment="1">
      <alignment horizontal="left"/>
    </xf>
    <xf numFmtId="1" fontId="50" fillId="0" borderId="1" xfId="0" applyNumberFormat="1" applyFont="1" applyFill="1" applyBorder="1" applyAlignment="1">
      <alignment horizontal="right" vertical="center"/>
    </xf>
    <xf numFmtId="2" fontId="54" fillId="0" borderId="0" xfId="0" applyNumberFormat="1" applyFont="1" applyFill="1" applyBorder="1" applyAlignment="1">
      <alignment horizontal="center" vertical="center"/>
    </xf>
    <xf numFmtId="0" fontId="50" fillId="2" borderId="5" xfId="0" applyFont="1" applyFill="1" applyBorder="1" applyAlignment="1">
      <alignment horizontal="center" vertical="center"/>
    </xf>
    <xf numFmtId="0" fontId="50" fillId="0" borderId="1" xfId="8" applyFont="1" applyBorder="1" applyAlignment="1">
      <alignment wrapText="1"/>
    </xf>
    <xf numFmtId="0" fontId="50" fillId="0" borderId="0" xfId="0" applyFont="1" applyFill="1" applyBorder="1" applyAlignment="1">
      <alignment horizontal="center" vertical="center"/>
    </xf>
    <xf numFmtId="0" fontId="50" fillId="0" borderId="11" xfId="0" applyFont="1" applyFill="1" applyBorder="1" applyAlignment="1">
      <alignment horizontal="center" vertical="center"/>
    </xf>
    <xf numFmtId="0" fontId="52" fillId="0" borderId="0" xfId="0" applyFont="1" applyBorder="1" applyAlignment="1">
      <alignment horizontal="right"/>
    </xf>
    <xf numFmtId="0" fontId="55" fillId="0" borderId="0" xfId="0" applyFont="1"/>
    <xf numFmtId="2" fontId="52" fillId="0" borderId="0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/>
    </xf>
    <xf numFmtId="0" fontId="52" fillId="0" borderId="0" xfId="0" applyFont="1" applyFill="1" applyBorder="1" applyAlignment="1">
      <alignment vertical="center" wrapText="1"/>
    </xf>
    <xf numFmtId="0" fontId="52" fillId="0" borderId="0" xfId="0" applyFont="1" applyAlignment="1">
      <alignment horizontal="right"/>
    </xf>
    <xf numFmtId="49" fontId="65" fillId="0" borderId="0" xfId="0" applyNumberFormat="1" applyFont="1" applyFill="1" applyAlignment="1">
      <alignment horizontal="left" vertical="center"/>
    </xf>
    <xf numFmtId="166" fontId="66" fillId="0" borderId="0" xfId="0" applyNumberFormat="1" applyFont="1" applyFill="1" applyAlignment="1">
      <alignment horizontal="right" vertical="center"/>
    </xf>
    <xf numFmtId="0" fontId="67" fillId="0" borderId="0" xfId="0" applyFont="1" applyFill="1" applyBorder="1" applyAlignment="1">
      <alignment horizontal="center" vertical="center"/>
    </xf>
    <xf numFmtId="0" fontId="67" fillId="0" borderId="0" xfId="0" applyFont="1" applyFill="1" applyAlignment="1">
      <alignment horizontal="center" vertical="center"/>
    </xf>
    <xf numFmtId="166" fontId="68" fillId="0" borderId="0" xfId="0" applyNumberFormat="1" applyFont="1" applyFill="1" applyBorder="1" applyAlignment="1">
      <alignment horizontal="center" vertical="center"/>
    </xf>
    <xf numFmtId="166" fontId="67" fillId="0" borderId="0" xfId="0" applyNumberFormat="1" applyFont="1" applyFill="1" applyAlignment="1">
      <alignment horizontal="center" vertical="center"/>
    </xf>
    <xf numFmtId="2" fontId="67" fillId="0" borderId="0" xfId="0" applyNumberFormat="1" applyFont="1" applyFill="1" applyAlignment="1">
      <alignment horizontal="center" vertical="center"/>
    </xf>
    <xf numFmtId="2" fontId="68" fillId="0" borderId="0" xfId="0" applyNumberFormat="1" applyFont="1" applyFill="1" applyAlignment="1">
      <alignment horizontal="center" vertical="center"/>
    </xf>
    <xf numFmtId="0" fontId="66" fillId="0" borderId="0" xfId="0" applyFont="1" applyFill="1" applyAlignment="1">
      <alignment horizontal="center" vertical="center"/>
    </xf>
    <xf numFmtId="49" fontId="50" fillId="0" borderId="0" xfId="0" applyNumberFormat="1" applyFont="1" applyFill="1" applyAlignment="1">
      <alignment horizontal="center" vertical="center"/>
    </xf>
    <xf numFmtId="0" fontId="50" fillId="0" borderId="0" xfId="0" applyFont="1" applyFill="1" applyAlignment="1">
      <alignment horizontal="right" vertical="center"/>
    </xf>
    <xf numFmtId="166" fontId="50" fillId="0" borderId="0" xfId="0" applyNumberFormat="1" applyFont="1" applyFill="1" applyAlignment="1">
      <alignment horizontal="right" vertical="center"/>
    </xf>
    <xf numFmtId="166" fontId="48" fillId="0" borderId="0" xfId="0" applyNumberFormat="1" applyFont="1" applyFill="1" applyBorder="1" applyAlignment="1">
      <alignment horizontal="center" vertical="center"/>
    </xf>
    <xf numFmtId="166" fontId="49" fillId="0" borderId="0" xfId="0" applyNumberFormat="1" applyFont="1" applyFill="1" applyAlignment="1">
      <alignment horizontal="center" vertical="center"/>
    </xf>
    <xf numFmtId="2" fontId="48" fillId="0" borderId="0" xfId="0" applyNumberFormat="1" applyFont="1" applyFill="1" applyAlignment="1">
      <alignment horizontal="center" vertical="center"/>
    </xf>
    <xf numFmtId="0" fontId="54" fillId="0" borderId="0" xfId="0" applyFont="1" applyFill="1" applyBorder="1" applyAlignment="1" applyProtection="1">
      <protection locked="0"/>
    </xf>
    <xf numFmtId="0" fontId="54" fillId="0" borderId="0" xfId="0" applyFont="1"/>
    <xf numFmtId="0" fontId="54" fillId="0" borderId="0" xfId="0" applyFont="1" applyFill="1"/>
    <xf numFmtId="166" fontId="53" fillId="0" borderId="0" xfId="0" applyNumberFormat="1" applyFont="1"/>
    <xf numFmtId="166" fontId="54" fillId="0" borderId="0" xfId="0" applyNumberFormat="1" applyFont="1"/>
    <xf numFmtId="2" fontId="54" fillId="0" borderId="0" xfId="0" applyNumberFormat="1" applyFont="1"/>
    <xf numFmtId="2" fontId="53" fillId="0" borderId="0" xfId="0" applyNumberFormat="1" applyFont="1"/>
    <xf numFmtId="49" fontId="55" fillId="0" borderId="0" xfId="0" applyNumberFormat="1" applyFont="1" applyAlignment="1">
      <alignment horizontal="center" vertical="center"/>
    </xf>
    <xf numFmtId="49" fontId="55" fillId="0" borderId="0" xfId="0" applyNumberFormat="1" applyFont="1" applyAlignment="1">
      <alignment vertical="center"/>
    </xf>
    <xf numFmtId="0" fontId="55" fillId="0" borderId="0" xfId="0" applyFont="1" applyAlignment="1">
      <alignment horizontal="right" vertical="center"/>
    </xf>
    <xf numFmtId="0" fontId="55" fillId="0" borderId="0" xfId="0" applyFont="1" applyFill="1" applyBorder="1" applyAlignment="1">
      <alignment horizontal="right"/>
    </xf>
    <xf numFmtId="166" fontId="55" fillId="0" borderId="0" xfId="0" applyNumberFormat="1" applyFont="1" applyAlignment="1" applyProtection="1">
      <alignment horizontal="right"/>
      <protection locked="0"/>
    </xf>
    <xf numFmtId="166" fontId="54" fillId="0" borderId="0" xfId="0" applyNumberFormat="1" applyFont="1" applyAlignment="1" applyProtection="1">
      <alignment horizontal="right"/>
      <protection locked="0"/>
    </xf>
    <xf numFmtId="49" fontId="50" fillId="0" borderId="0" xfId="0" applyNumberFormat="1" applyFont="1" applyAlignment="1">
      <alignment vertical="center"/>
    </xf>
    <xf numFmtId="49" fontId="50" fillId="0" borderId="0" xfId="0" applyNumberFormat="1" applyFont="1" applyAlignment="1">
      <alignment horizontal="left" vertical="center"/>
    </xf>
    <xf numFmtId="0" fontId="54" fillId="0" borderId="0" xfId="0" applyFont="1" applyFill="1" applyBorder="1" applyAlignment="1"/>
    <xf numFmtId="0" fontId="72" fillId="0" borderId="0" xfId="0" applyFont="1" applyBorder="1" applyAlignment="1" applyProtection="1">
      <alignment vertical="center"/>
      <protection locked="0"/>
    </xf>
    <xf numFmtId="0" fontId="55" fillId="0" borderId="0" xfId="0" applyFont="1" applyAlignment="1">
      <alignment horizontal="right"/>
    </xf>
    <xf numFmtId="0" fontId="73" fillId="0" borderId="0" xfId="0" applyFont="1" applyFill="1" applyBorder="1" applyAlignment="1">
      <alignment horizontal="right" vertical="center"/>
    </xf>
    <xf numFmtId="166" fontId="73" fillId="0" borderId="0" xfId="0" applyNumberFormat="1" applyFont="1" applyAlignment="1" applyProtection="1">
      <alignment horizontal="right" vertical="center"/>
      <protection locked="0"/>
    </xf>
    <xf numFmtId="0" fontId="54" fillId="0" borderId="0" xfId="0" applyFont="1" applyProtection="1">
      <protection locked="0"/>
    </xf>
    <xf numFmtId="0" fontId="72" fillId="0" borderId="0" xfId="0" applyFont="1" applyFill="1" applyBorder="1" applyAlignment="1">
      <alignment vertical="center"/>
    </xf>
    <xf numFmtId="0" fontId="72" fillId="0" borderId="0" xfId="0" applyFont="1" applyBorder="1" applyAlignment="1">
      <alignment vertical="center"/>
    </xf>
    <xf numFmtId="0" fontId="50" fillId="0" borderId="0" xfId="8" applyFont="1" applyBorder="1" applyAlignment="1">
      <alignment wrapText="1"/>
    </xf>
    <xf numFmtId="0" fontId="50" fillId="0" borderId="0" xfId="0" applyFont="1" applyFill="1" applyAlignment="1">
      <alignment vertical="center"/>
    </xf>
    <xf numFmtId="0" fontId="50" fillId="11" borderId="1" xfId="0" applyFont="1" applyFill="1" applyBorder="1" applyAlignment="1" applyProtection="1">
      <alignment horizontal="center" vertical="center"/>
      <protection locked="0"/>
    </xf>
    <xf numFmtId="0" fontId="50" fillId="11" borderId="1" xfId="0" applyFont="1" applyFill="1" applyBorder="1" applyAlignment="1" applyProtection="1">
      <alignment horizontal="center" vertical="top" wrapText="1"/>
      <protection locked="0"/>
    </xf>
    <xf numFmtId="0" fontId="50" fillId="11" borderId="2" xfId="0" applyFont="1" applyFill="1" applyBorder="1" applyAlignment="1" applyProtection="1">
      <alignment horizontal="center" vertical="center" wrapText="1"/>
      <protection locked="0"/>
    </xf>
    <xf numFmtId="2" fontId="50" fillId="11" borderId="1" xfId="0" applyNumberFormat="1" applyFont="1" applyFill="1" applyBorder="1" applyAlignment="1" applyProtection="1">
      <alignment horizontal="center" vertical="center"/>
      <protection locked="0"/>
    </xf>
    <xf numFmtId="2" fontId="50" fillId="11" borderId="1" xfId="1009" applyNumberFormat="1" applyFont="1" applyFill="1" applyBorder="1" applyAlignment="1" applyProtection="1">
      <alignment horizontal="center" vertical="center"/>
      <protection locked="0"/>
    </xf>
    <xf numFmtId="2" fontId="50" fillId="0" borderId="1" xfId="0" applyNumberFormat="1" applyFont="1" applyFill="1" applyBorder="1" applyAlignment="1" applyProtection="1">
      <alignment vertical="top"/>
      <protection locked="0"/>
    </xf>
    <xf numFmtId="2" fontId="50" fillId="11" borderId="1" xfId="1011" applyNumberFormat="1" applyFont="1" applyFill="1" applyBorder="1" applyAlignment="1" applyProtection="1">
      <alignment horizontal="center" vertical="center"/>
      <protection locked="0"/>
    </xf>
    <xf numFmtId="2" fontId="62" fillId="11" borderId="1" xfId="1011" applyNumberFormat="1" applyFont="1" applyFill="1" applyBorder="1" applyAlignment="1" applyProtection="1">
      <alignment horizontal="center" vertical="center"/>
      <protection locked="0"/>
    </xf>
    <xf numFmtId="2" fontId="62" fillId="11" borderId="1" xfId="1012" applyNumberFormat="1" applyFont="1" applyFill="1" applyBorder="1" applyAlignment="1" applyProtection="1">
      <alignment horizontal="center" vertical="center"/>
      <protection locked="0"/>
    </xf>
    <xf numFmtId="2" fontId="62" fillId="11" borderId="1" xfId="1013" applyNumberFormat="1" applyFont="1" applyFill="1" applyBorder="1" applyAlignment="1" applyProtection="1">
      <alignment horizontal="center" vertical="center"/>
      <protection locked="0"/>
    </xf>
    <xf numFmtId="2" fontId="50" fillId="11" borderId="1" xfId="1014" applyNumberFormat="1" applyFont="1" applyFill="1" applyBorder="1" applyAlignment="1" applyProtection="1">
      <alignment horizontal="center" vertical="center"/>
      <protection locked="0"/>
    </xf>
    <xf numFmtId="2" fontId="50" fillId="11" borderId="1" xfId="1015" applyNumberFormat="1" applyFont="1" applyFill="1" applyBorder="1" applyAlignment="1" applyProtection="1">
      <alignment horizontal="center" vertical="center"/>
      <protection locked="0"/>
    </xf>
    <xf numFmtId="2" fontId="50" fillId="11" borderId="1" xfId="1016" applyNumberFormat="1" applyFont="1" applyFill="1" applyBorder="1" applyAlignment="1" applyProtection="1">
      <alignment horizontal="center" vertical="center"/>
      <protection locked="0"/>
    </xf>
    <xf numFmtId="2" fontId="50" fillId="11" borderId="1" xfId="1017" applyNumberFormat="1" applyFont="1" applyFill="1" applyBorder="1" applyAlignment="1" applyProtection="1">
      <alignment horizontal="center" vertical="center"/>
      <protection locked="0"/>
    </xf>
    <xf numFmtId="2" fontId="50" fillId="11" borderId="1" xfId="1024" applyNumberFormat="1" applyFont="1" applyFill="1" applyBorder="1" applyAlignment="1" applyProtection="1">
      <alignment horizontal="center" vertical="center"/>
      <protection locked="0"/>
    </xf>
    <xf numFmtId="2" fontId="50" fillId="11" borderId="1" xfId="1033" applyNumberFormat="1" applyFont="1" applyFill="1" applyBorder="1" applyAlignment="1" applyProtection="1">
      <alignment horizontal="center" vertical="center"/>
      <protection locked="0"/>
    </xf>
    <xf numFmtId="2" fontId="50" fillId="11" borderId="1" xfId="1031" applyNumberFormat="1" applyFont="1" applyFill="1" applyBorder="1" applyAlignment="1" applyProtection="1">
      <alignment horizontal="center" vertical="center"/>
      <protection locked="0"/>
    </xf>
    <xf numFmtId="2" fontId="50" fillId="11" borderId="1" xfId="1028" applyNumberFormat="1" applyFont="1" applyFill="1" applyBorder="1" applyAlignment="1" applyProtection="1">
      <alignment horizontal="center" vertical="center"/>
      <protection locked="0"/>
    </xf>
    <xf numFmtId="2" fontId="50" fillId="11" borderId="1" xfId="1027" applyNumberFormat="1" applyFont="1" applyFill="1" applyBorder="1" applyAlignment="1" applyProtection="1">
      <alignment horizontal="center" vertical="center"/>
      <protection locked="0"/>
    </xf>
    <xf numFmtId="2" fontId="50" fillId="11" borderId="1" xfId="1025" applyNumberFormat="1" applyFont="1" applyFill="1" applyBorder="1" applyAlignment="1" applyProtection="1">
      <alignment horizontal="center" vertical="center"/>
      <protection locked="0"/>
    </xf>
    <xf numFmtId="2" fontId="50" fillId="11" borderId="1" xfId="1034" applyNumberFormat="1" applyFont="1" applyFill="1" applyBorder="1" applyAlignment="1" applyProtection="1">
      <alignment horizontal="center" vertical="center"/>
      <protection locked="0"/>
    </xf>
    <xf numFmtId="0" fontId="50" fillId="0" borderId="1" xfId="0" applyFont="1" applyBorder="1" applyAlignment="1">
      <alignment horizontal="right" vertical="center"/>
    </xf>
    <xf numFmtId="2" fontId="50" fillId="0" borderId="3" xfId="0" applyNumberFormat="1" applyFont="1" applyFill="1" applyBorder="1" applyAlignment="1">
      <alignment horizontal="center" vertical="center"/>
    </xf>
    <xf numFmtId="0" fontId="50" fillId="0" borderId="1" xfId="0" applyFont="1" applyBorder="1" applyAlignment="1">
      <alignment horizontal="center" vertical="center"/>
    </xf>
    <xf numFmtId="0" fontId="50" fillId="0" borderId="1" xfId="0" applyFont="1" applyFill="1" applyBorder="1" applyAlignment="1">
      <alignment horizontal="right" vertical="center"/>
    </xf>
    <xf numFmtId="0" fontId="52" fillId="0" borderId="1" xfId="0" applyFont="1" applyBorder="1" applyAlignment="1">
      <alignment horizontal="right" vertical="center"/>
    </xf>
    <xf numFmtId="2" fontId="50" fillId="0" borderId="3" xfId="0" applyNumberFormat="1" applyFont="1" applyFill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2" fontId="50" fillId="0" borderId="1" xfId="0" applyNumberFormat="1" applyFont="1" applyBorder="1" applyAlignment="1">
      <alignment horizontal="right" vertical="center"/>
    </xf>
    <xf numFmtId="0" fontId="50" fillId="2" borderId="1" xfId="0" applyFont="1" applyFill="1" applyBorder="1" applyAlignment="1">
      <alignment horizontal="center" vertical="center"/>
    </xf>
    <xf numFmtId="2" fontId="50" fillId="0" borderId="15" xfId="0" applyNumberFormat="1" applyFont="1" applyFill="1" applyBorder="1" applyAlignment="1">
      <alignment horizontal="right" vertical="center"/>
    </xf>
    <xf numFmtId="0" fontId="52" fillId="0" borderId="0" xfId="0" applyFont="1" applyFill="1" applyBorder="1" applyAlignment="1">
      <alignment horizontal="left" vertical="center" wrapText="1"/>
    </xf>
    <xf numFmtId="0" fontId="50" fillId="0" borderId="0" xfId="0" applyFont="1" applyFill="1" applyBorder="1" applyAlignment="1">
      <alignment horizontal="right" vertical="center"/>
    </xf>
    <xf numFmtId="0" fontId="50" fillId="0" borderId="2" xfId="1010" applyFont="1" applyFill="1" applyBorder="1" applyAlignment="1">
      <alignment horizontal="left" vertical="center"/>
    </xf>
    <xf numFmtId="0" fontId="77" fillId="0" borderId="0" xfId="0" applyFont="1" applyFill="1" applyAlignment="1">
      <alignment horizontal="center" vertical="center"/>
    </xf>
    <xf numFmtId="2" fontId="50" fillId="11" borderId="3" xfId="0" applyNumberFormat="1" applyFont="1" applyFill="1" applyBorder="1" applyAlignment="1" applyProtection="1">
      <alignment horizontal="center" vertical="center"/>
      <protection locked="0"/>
    </xf>
    <xf numFmtId="2" fontId="50" fillId="11" borderId="3" xfId="1009" applyNumberFormat="1" applyFont="1" applyFill="1" applyBorder="1" applyAlignment="1" applyProtection="1">
      <alignment horizontal="center" vertical="center"/>
      <protection locked="0"/>
    </xf>
    <xf numFmtId="0" fontId="50" fillId="11" borderId="1" xfId="0" applyFont="1" applyFill="1" applyBorder="1" applyAlignment="1" applyProtection="1">
      <alignment horizontal="center" vertical="center" wrapText="1"/>
      <protection locked="0"/>
    </xf>
    <xf numFmtId="2" fontId="50" fillId="11" borderId="3" xfId="1011" applyNumberFormat="1" applyFont="1" applyFill="1" applyBorder="1" applyAlignment="1" applyProtection="1">
      <alignment horizontal="center" vertical="center"/>
      <protection locked="0"/>
    </xf>
    <xf numFmtId="2" fontId="62" fillId="11" borderId="3" xfId="1011" applyNumberFormat="1" applyFont="1" applyFill="1" applyBorder="1" applyAlignment="1" applyProtection="1">
      <alignment horizontal="center" vertical="center"/>
      <protection locked="0"/>
    </xf>
    <xf numFmtId="2" fontId="62" fillId="11" borderId="3" xfId="1012" applyNumberFormat="1" applyFont="1" applyFill="1" applyBorder="1" applyAlignment="1" applyProtection="1">
      <alignment horizontal="center" vertical="center"/>
      <protection locked="0"/>
    </xf>
    <xf numFmtId="2" fontId="62" fillId="11" borderId="3" xfId="1013" applyNumberFormat="1" applyFont="1" applyFill="1" applyBorder="1" applyAlignment="1" applyProtection="1">
      <alignment horizontal="center" vertical="center"/>
      <protection locked="0"/>
    </xf>
    <xf numFmtId="2" fontId="50" fillId="11" borderId="3" xfId="1014" applyNumberFormat="1" applyFont="1" applyFill="1" applyBorder="1" applyAlignment="1" applyProtection="1">
      <alignment horizontal="center" vertical="center"/>
      <protection locked="0"/>
    </xf>
    <xf numFmtId="2" fontId="50" fillId="11" borderId="3" xfId="1015" applyNumberFormat="1" applyFont="1" applyFill="1" applyBorder="1" applyAlignment="1" applyProtection="1">
      <alignment horizontal="center" vertical="center"/>
      <protection locked="0"/>
    </xf>
    <xf numFmtId="2" fontId="50" fillId="11" borderId="3" xfId="1016" applyNumberFormat="1" applyFont="1" applyFill="1" applyBorder="1" applyAlignment="1" applyProtection="1">
      <alignment horizontal="center" vertical="center"/>
      <protection locked="0"/>
    </xf>
    <xf numFmtId="2" fontId="50" fillId="11" borderId="3" xfId="1017" applyNumberFormat="1" applyFont="1" applyFill="1" applyBorder="1" applyAlignment="1" applyProtection="1">
      <alignment horizontal="center" vertical="center"/>
      <protection locked="0"/>
    </xf>
    <xf numFmtId="2" fontId="50" fillId="11" borderId="3" xfId="1024" applyNumberFormat="1" applyFont="1" applyFill="1" applyBorder="1" applyAlignment="1" applyProtection="1">
      <alignment horizontal="center" vertical="center"/>
      <protection locked="0"/>
    </xf>
    <xf numFmtId="2" fontId="50" fillId="11" borderId="3" xfId="1033" applyNumberFormat="1" applyFont="1" applyFill="1" applyBorder="1" applyAlignment="1" applyProtection="1">
      <alignment horizontal="center" vertical="center"/>
      <protection locked="0"/>
    </xf>
    <xf numFmtId="2" fontId="50" fillId="11" borderId="3" xfId="1031" applyNumberFormat="1" applyFont="1" applyFill="1" applyBorder="1" applyAlignment="1" applyProtection="1">
      <alignment horizontal="center" vertical="center"/>
      <protection locked="0"/>
    </xf>
    <xf numFmtId="2" fontId="50" fillId="11" borderId="3" xfId="1028" applyNumberFormat="1" applyFont="1" applyFill="1" applyBorder="1" applyAlignment="1" applyProtection="1">
      <alignment horizontal="center" vertical="center"/>
      <protection locked="0"/>
    </xf>
    <xf numFmtId="2" fontId="50" fillId="11" borderId="3" xfId="1026" applyNumberFormat="1" applyFont="1" applyFill="1" applyBorder="1" applyAlignment="1" applyProtection="1">
      <alignment horizontal="center" vertical="center"/>
      <protection locked="0"/>
    </xf>
    <xf numFmtId="2" fontId="50" fillId="11" borderId="3" xfId="1025" applyNumberFormat="1" applyFont="1" applyFill="1" applyBorder="1" applyAlignment="1" applyProtection="1">
      <alignment horizontal="center" vertical="center"/>
      <protection locked="0"/>
    </xf>
    <xf numFmtId="2" fontId="50" fillId="11" borderId="3" xfId="1034" applyNumberFormat="1" applyFont="1" applyFill="1" applyBorder="1" applyAlignment="1" applyProtection="1">
      <alignment horizontal="center" vertical="center"/>
      <protection locked="0"/>
    </xf>
    <xf numFmtId="2" fontId="52" fillId="0" borderId="18" xfId="0" applyNumberFormat="1" applyFont="1" applyFill="1" applyBorder="1" applyAlignment="1">
      <alignment horizontal="right" vertical="center"/>
    </xf>
    <xf numFmtId="2" fontId="50" fillId="0" borderId="0" xfId="0" applyNumberFormat="1" applyFont="1" applyFill="1" applyBorder="1" applyAlignment="1">
      <alignment horizontal="right" vertical="center"/>
    </xf>
    <xf numFmtId="0" fontId="55" fillId="0" borderId="0" xfId="0" applyFont="1" applyAlignment="1" applyProtection="1">
      <alignment horizontal="right" vertical="center"/>
      <protection locked="0"/>
    </xf>
    <xf numFmtId="0" fontId="55" fillId="0" borderId="0" xfId="0" applyFont="1" applyFill="1" applyBorder="1" applyAlignment="1" applyProtection="1">
      <alignment horizontal="right"/>
      <protection locked="0"/>
    </xf>
    <xf numFmtId="0" fontId="55" fillId="0" borderId="0" xfId="0" applyFont="1" applyAlignment="1" applyProtection="1">
      <alignment horizontal="right"/>
      <protection locked="0"/>
    </xf>
    <xf numFmtId="0" fontId="73" fillId="0" borderId="0" xfId="0" applyFont="1" applyFill="1" applyBorder="1" applyAlignment="1" applyProtection="1">
      <alignment horizontal="right" vertical="center"/>
      <protection locked="0"/>
    </xf>
    <xf numFmtId="0" fontId="48" fillId="0" borderId="0" xfId="0" applyFont="1" applyAlignment="1">
      <alignment horizontal="right" vertical="top" wrapText="1"/>
    </xf>
    <xf numFmtId="0" fontId="48" fillId="0" borderId="0" xfId="0" applyFont="1" applyFill="1" applyBorder="1" applyAlignment="1">
      <alignment horizontal="right" vertical="center"/>
    </xf>
    <xf numFmtId="0" fontId="49" fillId="0" borderId="10" xfId="0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center" vertical="center"/>
    </xf>
    <xf numFmtId="0" fontId="54" fillId="0" borderId="0" xfId="0" applyFont="1" applyBorder="1" applyAlignment="1">
      <alignment horizontal="right" vertical="center"/>
    </xf>
    <xf numFmtId="164" fontId="49" fillId="6" borderId="5" xfId="0" applyNumberFormat="1" applyFont="1" applyFill="1" applyBorder="1" applyAlignment="1">
      <alignment horizontal="center" vertical="center"/>
    </xf>
    <xf numFmtId="164" fontId="49" fillId="6" borderId="9" xfId="0" applyNumberFormat="1" applyFont="1" applyFill="1" applyBorder="1" applyAlignment="1">
      <alignment horizontal="center" vertical="center"/>
    </xf>
    <xf numFmtId="2" fontId="49" fillId="6" borderId="9" xfId="0" applyNumberFormat="1" applyFont="1" applyFill="1" applyBorder="1" applyAlignment="1">
      <alignment horizontal="center" vertical="center"/>
    </xf>
    <xf numFmtId="0" fontId="78" fillId="0" borderId="0" xfId="0" applyFont="1" applyFill="1" applyBorder="1" applyAlignment="1">
      <alignment horizontal="right" vertical="center"/>
    </xf>
    <xf numFmtId="0" fontId="49" fillId="0" borderId="16" xfId="0" applyFont="1" applyFill="1" applyBorder="1" applyAlignment="1">
      <alignment horizontal="center" vertical="center"/>
    </xf>
    <xf numFmtId="0" fontId="79" fillId="0" borderId="0" xfId="0" applyFont="1" applyFill="1" applyBorder="1" applyAlignment="1">
      <alignment horizontal="right" vertical="center"/>
    </xf>
    <xf numFmtId="0" fontId="80" fillId="0" borderId="16" xfId="0" applyFont="1" applyFill="1" applyBorder="1" applyAlignment="1">
      <alignment horizontal="center" vertical="center"/>
    </xf>
    <xf numFmtId="0" fontId="80" fillId="6" borderId="1" xfId="0" applyFont="1" applyFill="1" applyBorder="1" applyAlignment="1">
      <alignment horizontal="center" vertical="center"/>
    </xf>
    <xf numFmtId="164" fontId="80" fillId="6" borderId="5" xfId="0" applyNumberFormat="1" applyFont="1" applyFill="1" applyBorder="1" applyAlignment="1">
      <alignment horizontal="center" vertical="center"/>
    </xf>
    <xf numFmtId="164" fontId="80" fillId="6" borderId="9" xfId="0" applyNumberFormat="1" applyFont="1" applyFill="1" applyBorder="1" applyAlignment="1">
      <alignment horizontal="center" vertical="center"/>
    </xf>
    <xf numFmtId="2" fontId="80" fillId="6" borderId="9" xfId="0" applyNumberFormat="1" applyFont="1" applyFill="1" applyBorder="1" applyAlignment="1">
      <alignment horizontal="center" vertical="center"/>
    </xf>
    <xf numFmtId="2" fontId="80" fillId="6" borderId="3" xfId="0" applyNumberFormat="1" applyFont="1" applyFill="1" applyBorder="1" applyAlignment="1">
      <alignment horizontal="center" vertical="center"/>
    </xf>
    <xf numFmtId="2" fontId="80" fillId="0" borderId="0" xfId="0" applyNumberFormat="1" applyFont="1" applyFill="1" applyBorder="1" applyAlignment="1">
      <alignment horizontal="center" vertical="center"/>
    </xf>
    <xf numFmtId="0" fontId="80" fillId="0" borderId="0" xfId="0" applyFont="1" applyFill="1" applyAlignment="1">
      <alignment horizontal="center" vertical="center"/>
    </xf>
    <xf numFmtId="0" fontId="80" fillId="0" borderId="1" xfId="0" applyFont="1" applyFill="1" applyBorder="1" applyAlignment="1">
      <alignment horizontal="center" vertical="center"/>
    </xf>
    <xf numFmtId="2" fontId="54" fillId="0" borderId="0" xfId="0" applyNumberFormat="1" applyFont="1" applyBorder="1" applyAlignment="1">
      <alignment horizontal="right" vertical="center"/>
    </xf>
    <xf numFmtId="164" fontId="49" fillId="8" borderId="5" xfId="0" applyNumberFormat="1" applyFont="1" applyFill="1" applyBorder="1" applyAlignment="1">
      <alignment horizontal="center" vertical="center"/>
    </xf>
    <xf numFmtId="164" fontId="49" fillId="8" borderId="9" xfId="0" applyNumberFormat="1" applyFont="1" applyFill="1" applyBorder="1" applyAlignment="1">
      <alignment horizontal="center" vertical="center"/>
    </xf>
    <xf numFmtId="2" fontId="49" fillId="8" borderId="9" xfId="0" applyNumberFormat="1" applyFont="1" applyFill="1" applyBorder="1" applyAlignment="1">
      <alignment horizontal="center" vertical="center"/>
    </xf>
    <xf numFmtId="164" fontId="49" fillId="3" borderId="5" xfId="0" applyNumberFormat="1" applyFont="1" applyFill="1" applyBorder="1" applyAlignment="1">
      <alignment horizontal="center" vertical="center"/>
    </xf>
    <xf numFmtId="164" fontId="49" fillId="4" borderId="9" xfId="0" applyNumberFormat="1" applyFont="1" applyFill="1" applyBorder="1" applyAlignment="1">
      <alignment horizontal="center" vertical="center"/>
    </xf>
    <xf numFmtId="164" fontId="49" fillId="0" borderId="9" xfId="0" applyNumberFormat="1" applyFont="1" applyFill="1" applyBorder="1" applyAlignment="1">
      <alignment horizontal="center" vertical="center"/>
    </xf>
    <xf numFmtId="164" fontId="49" fillId="6" borderId="10" xfId="0" applyNumberFormat="1" applyFont="1" applyFill="1" applyBorder="1" applyAlignment="1">
      <alignment horizontal="center" vertical="center"/>
    </xf>
    <xf numFmtId="164" fontId="49" fillId="6" borderId="11" xfId="0" applyNumberFormat="1" applyFont="1" applyFill="1" applyBorder="1" applyAlignment="1">
      <alignment horizontal="center" vertical="center"/>
    </xf>
    <xf numFmtId="0" fontId="49" fillId="8" borderId="5" xfId="0" applyFont="1" applyFill="1" applyBorder="1" applyAlignment="1">
      <alignment horizontal="center" vertical="center"/>
    </xf>
    <xf numFmtId="0" fontId="49" fillId="8" borderId="9" xfId="0" applyFont="1" applyFill="1" applyBorder="1" applyAlignment="1">
      <alignment horizontal="center" vertical="center"/>
    </xf>
    <xf numFmtId="0" fontId="49" fillId="0" borderId="11" xfId="0" applyFont="1" applyFill="1" applyBorder="1" applyAlignment="1">
      <alignment horizontal="right" vertical="center"/>
    </xf>
    <xf numFmtId="2" fontId="54" fillId="0" borderId="0" xfId="0" applyNumberFormat="1" applyFont="1" applyBorder="1" applyAlignment="1">
      <alignment horizontal="right" vertical="center" wrapText="1"/>
    </xf>
    <xf numFmtId="2" fontId="54" fillId="0" borderId="0" xfId="0" applyNumberFormat="1" applyFont="1" applyFill="1" applyBorder="1" applyAlignment="1">
      <alignment horizontal="right" vertical="center"/>
    </xf>
    <xf numFmtId="0" fontId="54" fillId="0" borderId="0" xfId="0" applyFont="1" applyFill="1" applyBorder="1" applyAlignment="1">
      <alignment horizontal="right"/>
    </xf>
    <xf numFmtId="0" fontId="49" fillId="0" borderId="0" xfId="0" applyFont="1" applyFill="1" applyBorder="1" applyAlignment="1">
      <alignment horizontal="right" vertical="center"/>
    </xf>
    <xf numFmtId="0" fontId="55" fillId="0" borderId="0" xfId="0" applyFont="1" applyFill="1" applyAlignment="1">
      <alignment horizontal="right" vertical="center"/>
    </xf>
    <xf numFmtId="0" fontId="55" fillId="0" borderId="0" xfId="0" applyFont="1" applyFill="1" applyAlignment="1">
      <alignment horizontal="right"/>
    </xf>
    <xf numFmtId="0" fontId="52" fillId="0" borderId="0" xfId="0" applyFont="1" applyFill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75" fillId="0" borderId="0" xfId="0" applyFont="1" applyFill="1" applyBorder="1" applyAlignment="1">
      <alignment horizontal="center" vertical="center"/>
    </xf>
    <xf numFmtId="2" fontId="55" fillId="0" borderId="0" xfId="0" applyNumberFormat="1" applyFont="1" applyBorder="1" applyAlignment="1">
      <alignment horizontal="center" vertical="center"/>
    </xf>
    <xf numFmtId="0" fontId="52" fillId="0" borderId="1" xfId="0" applyFont="1" applyFill="1" applyBorder="1" applyAlignment="1">
      <alignment horizontal="right" vertical="center"/>
    </xf>
    <xf numFmtId="0" fontId="63" fillId="0" borderId="1" xfId="0" applyFont="1" applyFill="1" applyBorder="1" applyAlignment="1">
      <alignment horizontal="right" vertical="center"/>
    </xf>
    <xf numFmtId="2" fontId="55" fillId="0" borderId="0" xfId="0" applyNumberFormat="1" applyFont="1" applyBorder="1" applyAlignment="1">
      <alignment horizontal="center" vertical="center" wrapText="1"/>
    </xf>
    <xf numFmtId="1" fontId="50" fillId="11" borderId="3" xfId="0" applyNumberFormat="1" applyFont="1" applyFill="1" applyBorder="1" applyAlignment="1" applyProtection="1">
      <alignment horizontal="center" vertical="center"/>
      <protection locked="0"/>
    </xf>
    <xf numFmtId="0" fontId="63" fillId="0" borderId="1" xfId="0" applyFont="1" applyFill="1" applyBorder="1" applyAlignment="1">
      <alignment horizontal="right" vertical="center" wrapText="1"/>
    </xf>
    <xf numFmtId="2" fontId="76" fillId="0" borderId="0" xfId="0" applyNumberFormat="1" applyFont="1" applyBorder="1" applyAlignment="1">
      <alignment horizontal="center" vertical="center"/>
    </xf>
    <xf numFmtId="0" fontId="50" fillId="0" borderId="1" xfId="1022" applyFont="1" applyFill="1" applyBorder="1" applyAlignment="1">
      <alignment horizontal="left" vertical="center"/>
    </xf>
    <xf numFmtId="2" fontId="55" fillId="0" borderId="0" xfId="0" applyNumberFormat="1" applyFont="1" applyFill="1" applyBorder="1" applyAlignment="1">
      <alignment horizontal="center" vertical="center"/>
    </xf>
    <xf numFmtId="0" fontId="50" fillId="0" borderId="1" xfId="0" applyFont="1" applyBorder="1" applyAlignment="1">
      <alignment horizontal="left" vertical="center"/>
    </xf>
    <xf numFmtId="0" fontId="52" fillId="0" borderId="0" xfId="0" applyFont="1" applyFill="1" applyBorder="1" applyAlignment="1">
      <alignment horizontal="right"/>
    </xf>
    <xf numFmtId="0" fontId="55" fillId="0" borderId="0" xfId="0" applyFont="1" applyFill="1"/>
    <xf numFmtId="0" fontId="52" fillId="0" borderId="0" xfId="0" applyFont="1" applyFill="1" applyAlignment="1">
      <alignment horizontal="right"/>
    </xf>
    <xf numFmtId="2" fontId="53" fillId="18" borderId="0" xfId="0" applyNumberFormat="1" applyFont="1" applyFill="1" applyBorder="1" applyAlignment="1">
      <alignment horizontal="right" vertical="center"/>
    </xf>
    <xf numFmtId="0" fontId="49" fillId="18" borderId="0" xfId="0" applyFont="1" applyFill="1" applyBorder="1" applyAlignment="1">
      <alignment horizontal="center" vertical="center"/>
    </xf>
    <xf numFmtId="0" fontId="49" fillId="18" borderId="0" xfId="0" applyFont="1" applyFill="1" applyAlignment="1">
      <alignment horizontal="center" vertical="center"/>
    </xf>
    <xf numFmtId="0" fontId="55" fillId="18" borderId="0" xfId="0" applyFont="1" applyFill="1" applyBorder="1" applyAlignment="1">
      <alignment horizontal="center"/>
    </xf>
    <xf numFmtId="2" fontId="55" fillId="18" borderId="0" xfId="0" applyNumberFormat="1" applyFont="1" applyFill="1" applyBorder="1" applyAlignment="1">
      <alignment horizontal="center" vertical="center"/>
    </xf>
    <xf numFmtId="0" fontId="49" fillId="18" borderId="16" xfId="0" applyFont="1" applyFill="1" applyBorder="1" applyAlignment="1">
      <alignment horizontal="left" vertical="center"/>
    </xf>
    <xf numFmtId="0" fontId="49" fillId="18" borderId="1" xfId="0" applyFont="1" applyFill="1" applyBorder="1" applyAlignment="1">
      <alignment horizontal="center" vertical="center"/>
    </xf>
    <xf numFmtId="164" fontId="49" fillId="18" borderId="5" xfId="0" applyNumberFormat="1" applyFont="1" applyFill="1" applyBorder="1" applyAlignment="1">
      <alignment horizontal="center" vertical="center"/>
    </xf>
    <xf numFmtId="164" fontId="49" fillId="18" borderId="9" xfId="0" applyNumberFormat="1" applyFont="1" applyFill="1" applyBorder="1" applyAlignment="1">
      <alignment horizontal="center" vertical="center"/>
    </xf>
    <xf numFmtId="2" fontId="49" fillId="18" borderId="9" xfId="0" applyNumberFormat="1" applyFont="1" applyFill="1" applyBorder="1" applyAlignment="1">
      <alignment horizontal="center" vertical="center"/>
    </xf>
    <xf numFmtId="2" fontId="49" fillId="18" borderId="3" xfId="0" applyNumberFormat="1" applyFont="1" applyFill="1" applyBorder="1" applyAlignment="1">
      <alignment horizontal="center" vertical="center"/>
    </xf>
    <xf numFmtId="2" fontId="49" fillId="18" borderId="0" xfId="0" applyNumberFormat="1" applyFont="1" applyFill="1" applyBorder="1" applyAlignment="1">
      <alignment horizontal="center" vertical="center"/>
    </xf>
    <xf numFmtId="0" fontId="50" fillId="18" borderId="0" xfId="0" applyFont="1" applyFill="1" applyAlignment="1">
      <alignment horizontal="center" vertical="center"/>
    </xf>
    <xf numFmtId="0" fontId="81" fillId="0" borderId="0" xfId="0" applyFont="1" applyFill="1" applyBorder="1" applyAlignment="1">
      <alignment horizontal="center" vertical="center" wrapText="1"/>
    </xf>
    <xf numFmtId="0" fontId="82" fillId="0" borderId="16" xfId="0" applyFont="1" applyFill="1" applyBorder="1" applyAlignment="1">
      <alignment horizontal="center" vertical="center" wrapText="1"/>
    </xf>
    <xf numFmtId="0" fontId="82" fillId="6" borderId="1" xfId="0" applyFont="1" applyFill="1" applyBorder="1" applyAlignment="1">
      <alignment horizontal="center" vertical="center" wrapText="1"/>
    </xf>
    <xf numFmtId="164" fontId="82" fillId="6" borderId="5" xfId="0" applyNumberFormat="1" applyFont="1" applyFill="1" applyBorder="1" applyAlignment="1">
      <alignment horizontal="center" vertical="center" wrapText="1"/>
    </xf>
    <xf numFmtId="164" fontId="82" fillId="6" borderId="9" xfId="0" applyNumberFormat="1" applyFont="1" applyFill="1" applyBorder="1" applyAlignment="1">
      <alignment horizontal="center" vertical="center" wrapText="1"/>
    </xf>
    <xf numFmtId="2" fontId="82" fillId="6" borderId="9" xfId="0" applyNumberFormat="1" applyFont="1" applyFill="1" applyBorder="1" applyAlignment="1">
      <alignment horizontal="center" vertical="center" wrapText="1"/>
    </xf>
    <xf numFmtId="2" fontId="82" fillId="6" borderId="3" xfId="0" applyNumberFormat="1" applyFont="1" applyFill="1" applyBorder="1" applyAlignment="1">
      <alignment horizontal="center" vertical="center" wrapText="1"/>
    </xf>
    <xf numFmtId="2" fontId="82" fillId="0" borderId="0" xfId="0" applyNumberFormat="1" applyFont="1" applyFill="1" applyBorder="1" applyAlignment="1">
      <alignment horizontal="center" vertical="center" wrapText="1"/>
    </xf>
    <xf numFmtId="0" fontId="82" fillId="0" borderId="0" xfId="0" applyFont="1" applyFill="1" applyAlignment="1">
      <alignment horizontal="center" vertical="center" wrapText="1"/>
    </xf>
    <xf numFmtId="0" fontId="82" fillId="0" borderId="1" xfId="0" applyFont="1" applyFill="1" applyBorder="1" applyAlignment="1">
      <alignment horizontal="center" vertical="center" wrapText="1"/>
    </xf>
    <xf numFmtId="0" fontId="1" fillId="18" borderId="1" xfId="0" applyFont="1" applyFill="1" applyBorder="1" applyAlignment="1">
      <alignment horizontal="center" vertical="center" wrapText="1"/>
    </xf>
    <xf numFmtId="2" fontId="12" fillId="18" borderId="0" xfId="0" applyNumberFormat="1" applyFont="1" applyFill="1" applyBorder="1" applyAlignment="1">
      <alignment horizontal="center" vertical="center" wrapText="1"/>
    </xf>
    <xf numFmtId="0" fontId="2" fillId="18" borderId="16" xfId="0" applyFont="1" applyFill="1" applyBorder="1" applyAlignment="1">
      <alignment horizontal="left" vertical="center" wrapText="1"/>
    </xf>
    <xf numFmtId="0" fontId="2" fillId="18" borderId="1" xfId="0" applyFont="1" applyFill="1" applyBorder="1" applyAlignment="1">
      <alignment horizontal="center" vertical="center" wrapText="1"/>
    </xf>
    <xf numFmtId="164" fontId="2" fillId="18" borderId="5" xfId="0" applyNumberFormat="1" applyFont="1" applyFill="1" applyBorder="1" applyAlignment="1">
      <alignment horizontal="center" vertical="center" wrapText="1"/>
    </xf>
    <xf numFmtId="164" fontId="2" fillId="18" borderId="9" xfId="0" applyNumberFormat="1" applyFont="1" applyFill="1" applyBorder="1" applyAlignment="1">
      <alignment horizontal="center" vertical="center" wrapText="1"/>
    </xf>
    <xf numFmtId="2" fontId="2" fillId="18" borderId="9" xfId="0" applyNumberFormat="1" applyFont="1" applyFill="1" applyBorder="1" applyAlignment="1">
      <alignment horizontal="center" vertical="center" wrapText="1"/>
    </xf>
    <xf numFmtId="2" fontId="2" fillId="18" borderId="3" xfId="0" applyNumberFormat="1" applyFont="1" applyFill="1" applyBorder="1" applyAlignment="1">
      <alignment horizontal="center" vertical="center" wrapText="1"/>
    </xf>
    <xf numFmtId="2" fontId="2" fillId="18" borderId="0" xfId="0" applyNumberFormat="1" applyFont="1" applyFill="1" applyBorder="1" applyAlignment="1">
      <alignment horizontal="center" vertical="center" wrapText="1"/>
    </xf>
    <xf numFmtId="0" fontId="2" fillId="18" borderId="0" xfId="0" applyFont="1" applyFill="1" applyAlignment="1">
      <alignment horizontal="center" vertical="center" wrapText="1"/>
    </xf>
    <xf numFmtId="2" fontId="43" fillId="18" borderId="0" xfId="0" applyNumberFormat="1" applyFont="1" applyFill="1" applyBorder="1" applyAlignment="1">
      <alignment horizontal="right" vertical="center" wrapText="1"/>
    </xf>
    <xf numFmtId="0" fontId="2" fillId="18" borderId="0" xfId="0" applyFont="1" applyFill="1" applyBorder="1" applyAlignment="1">
      <alignment horizontal="center" vertical="center" wrapText="1"/>
    </xf>
    <xf numFmtId="0" fontId="12" fillId="18" borderId="0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2" fillId="11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 applyProtection="1">
      <alignment horizontal="right" vertical="center" wrapText="1"/>
      <protection locked="0"/>
    </xf>
    <xf numFmtId="2" fontId="45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9" fillId="0" borderId="1" xfId="0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09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11" applyNumberFormat="1" applyFont="1" applyFill="1" applyBorder="1" applyAlignment="1" applyProtection="1">
      <alignment horizontal="right" vertical="center" wrapText="1"/>
      <protection locked="0"/>
    </xf>
    <xf numFmtId="2" fontId="10" fillId="11" borderId="1" xfId="1011" applyNumberFormat="1" applyFont="1" applyFill="1" applyBorder="1" applyAlignment="1" applyProtection="1">
      <alignment horizontal="right" vertical="center" wrapText="1"/>
      <protection locked="0"/>
    </xf>
    <xf numFmtId="2" fontId="10" fillId="11" borderId="1" xfId="1012" applyNumberFormat="1" applyFont="1" applyFill="1" applyBorder="1" applyAlignment="1" applyProtection="1">
      <alignment horizontal="right" vertical="center" wrapText="1"/>
      <protection locked="0"/>
    </xf>
    <xf numFmtId="2" fontId="10" fillId="11" borderId="1" xfId="1013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14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15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16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17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24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33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35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31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28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27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26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25" applyNumberFormat="1" applyFont="1" applyFill="1" applyBorder="1" applyAlignment="1" applyProtection="1">
      <alignment horizontal="right" vertical="center" wrapText="1"/>
      <protection locked="0"/>
    </xf>
    <xf numFmtId="2" fontId="2" fillId="11" borderId="1" xfId="1034" applyNumberFormat="1" applyFont="1" applyFill="1" applyBorder="1" applyAlignment="1" applyProtection="1">
      <alignment horizontal="right" vertical="center" wrapText="1"/>
      <protection locked="0"/>
    </xf>
    <xf numFmtId="0" fontId="2" fillId="11" borderId="1" xfId="0" applyFont="1" applyFill="1" applyBorder="1" applyAlignment="1" applyProtection="1">
      <alignment horizontal="center" vertical="center" wrapText="1"/>
      <protection locked="0"/>
    </xf>
    <xf numFmtId="0" fontId="2" fillId="11" borderId="2" xfId="0" applyFont="1" applyFill="1" applyBorder="1" applyAlignment="1" applyProtection="1">
      <alignment horizontal="center" vertical="center" wrapText="1"/>
      <protection locked="0"/>
    </xf>
    <xf numFmtId="2" fontId="20" fillId="0" borderId="18" xfId="0" applyNumberFormat="1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49" fontId="65" fillId="11" borderId="0" xfId="0" applyNumberFormat="1" applyFont="1" applyFill="1" applyAlignment="1" applyProtection="1">
      <alignment horizontal="left" vertical="center"/>
      <protection locked="0"/>
    </xf>
    <xf numFmtId="165" fontId="12" fillId="0" borderId="2" xfId="0" applyNumberFormat="1" applyFont="1" applyFill="1" applyBorder="1" applyAlignment="1">
      <alignment horizontal="right" vertical="center" wrapText="1"/>
    </xf>
    <xf numFmtId="165" fontId="12" fillId="0" borderId="1" xfId="0" applyNumberFormat="1" applyFont="1" applyFill="1" applyBorder="1" applyAlignment="1">
      <alignment horizontal="righ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23" fillId="0" borderId="18" xfId="0" applyNumberFormat="1" applyFont="1" applyFill="1" applyBorder="1" applyAlignment="1">
      <alignment horizontal="center"/>
    </xf>
    <xf numFmtId="165" fontId="1" fillId="0" borderId="18" xfId="0" applyNumberFormat="1" applyFont="1" applyFill="1" applyBorder="1" applyAlignment="1">
      <alignment horizontal="right"/>
    </xf>
    <xf numFmtId="165" fontId="83" fillId="0" borderId="18" xfId="0" applyNumberFormat="1" applyFont="1" applyFill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49" fontId="65" fillId="0" borderId="0" xfId="0" applyNumberFormat="1" applyFont="1" applyFill="1" applyAlignment="1" applyProtection="1">
      <alignment vertical="center"/>
      <protection locked="0"/>
    </xf>
    <xf numFmtId="49" fontId="69" fillId="0" borderId="0" xfId="0" applyNumberFormat="1" applyFont="1" applyAlignment="1">
      <alignment vertical="center"/>
    </xf>
    <xf numFmtId="0" fontId="70" fillId="0" borderId="0" xfId="0" applyFont="1" applyAlignment="1">
      <alignment horizontal="right" vertical="center"/>
    </xf>
    <xf numFmtId="0" fontId="71" fillId="0" borderId="0" xfId="0" applyFont="1" applyBorder="1" applyAlignment="1" applyProtection="1">
      <alignment vertical="center"/>
      <protection locked="0"/>
    </xf>
    <xf numFmtId="0" fontId="71" fillId="0" borderId="0" xfId="0" applyFont="1" applyBorder="1" applyAlignment="1">
      <alignment vertical="center"/>
    </xf>
    <xf numFmtId="0" fontId="70" fillId="0" borderId="0" xfId="0" applyFont="1" applyFill="1" applyBorder="1" applyAlignment="1" applyProtection="1">
      <alignment horizontal="center" vertical="center"/>
      <protection locked="0"/>
    </xf>
    <xf numFmtId="49" fontId="84" fillId="0" borderId="0" xfId="0" applyNumberFormat="1" applyFont="1" applyAlignment="1">
      <alignment horizontal="right" vertical="center"/>
    </xf>
    <xf numFmtId="49" fontId="85" fillId="11" borderId="0" xfId="0" applyNumberFormat="1" applyFont="1" applyFill="1" applyAlignment="1" applyProtection="1">
      <alignment vertical="center"/>
      <protection locked="0"/>
    </xf>
    <xf numFmtId="0" fontId="22" fillId="0" borderId="0" xfId="0" applyFont="1" applyAlignment="1">
      <alignment horizontal="right"/>
    </xf>
    <xf numFmtId="0" fontId="51" fillId="0" borderId="0" xfId="0" applyFont="1" applyBorder="1" applyAlignment="1">
      <alignment horizontal="right" vertical="center"/>
    </xf>
    <xf numFmtId="0" fontId="52" fillId="0" borderId="0" xfId="0" applyFont="1" applyFill="1" applyAlignment="1">
      <alignment vertical="center"/>
    </xf>
    <xf numFmtId="0" fontId="83" fillId="18" borderId="0" xfId="0" applyFont="1" applyFill="1"/>
    <xf numFmtId="0" fontId="88" fillId="0" borderId="0" xfId="0" applyFont="1" applyFill="1" applyAlignment="1">
      <alignment horizontal="left" vertical="center"/>
    </xf>
    <xf numFmtId="165" fontId="1" fillId="11" borderId="18" xfId="0" applyNumberFormat="1" applyFont="1" applyFill="1" applyBorder="1" applyAlignment="1" applyProtection="1">
      <alignment horizontal="right"/>
      <protection locked="0"/>
    </xf>
    <xf numFmtId="0" fontId="70" fillId="11" borderId="24" xfId="0" applyFont="1" applyFill="1" applyBorder="1" applyAlignment="1" applyProtection="1">
      <alignment vertical="center"/>
      <protection locked="0"/>
    </xf>
    <xf numFmtId="0" fontId="70" fillId="0" borderId="0" xfId="0" applyFont="1" applyAlignment="1" applyProtection="1">
      <alignment vertical="center"/>
      <protection locked="0"/>
    </xf>
    <xf numFmtId="49" fontId="55" fillId="0" borderId="0" xfId="0" applyNumberFormat="1" applyFont="1" applyAlignment="1" applyProtection="1">
      <alignment horizontal="center" vertical="center"/>
      <protection locked="0"/>
    </xf>
    <xf numFmtId="0" fontId="89" fillId="0" borderId="2" xfId="0" applyFont="1" applyFill="1" applyBorder="1" applyAlignment="1">
      <alignment horizontal="center" vertical="center" wrapText="1"/>
    </xf>
    <xf numFmtId="0" fontId="89" fillId="0" borderId="2" xfId="0" applyFont="1" applyFill="1" applyBorder="1" applyAlignment="1">
      <alignment vertical="center" wrapText="1"/>
    </xf>
    <xf numFmtId="0" fontId="89" fillId="0" borderId="1" xfId="0" applyFont="1" applyFill="1" applyBorder="1" applyAlignment="1">
      <alignment horizontal="center" vertical="center" wrapText="1"/>
    </xf>
    <xf numFmtId="0" fontId="89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8" applyFont="1" applyBorder="1" applyAlignment="1">
      <alignment wrapText="1"/>
    </xf>
    <xf numFmtId="0" fontId="12" fillId="0" borderId="5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49" fontId="28" fillId="0" borderId="0" xfId="0" applyNumberFormat="1" applyFont="1" applyFill="1" applyAlignment="1">
      <alignment vertical="center"/>
    </xf>
    <xf numFmtId="0" fontId="28" fillId="0" borderId="0" xfId="0" applyFont="1" applyFill="1" applyAlignment="1">
      <alignment horizontal="center" vertical="center"/>
    </xf>
    <xf numFmtId="0" fontId="28" fillId="0" borderId="0" xfId="0" applyFont="1" applyFill="1" applyAlignment="1">
      <alignment vertical="center"/>
    </xf>
    <xf numFmtId="2" fontId="28" fillId="0" borderId="0" xfId="0" applyNumberFormat="1" applyFont="1" applyFill="1" applyAlignment="1">
      <alignment horizontal="right" vertical="center"/>
    </xf>
    <xf numFmtId="0" fontId="7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49" fontId="93" fillId="0" borderId="19" xfId="0" applyNumberFormat="1" applyFont="1" applyFill="1" applyBorder="1" applyAlignment="1">
      <alignment horizontal="center" vertical="center" wrapText="1"/>
    </xf>
    <xf numFmtId="0" fontId="93" fillId="0" borderId="19" xfId="0" applyFont="1" applyFill="1" applyBorder="1" applyAlignment="1">
      <alignment horizontal="center" vertical="center" wrapText="1"/>
    </xf>
    <xf numFmtId="2" fontId="93" fillId="0" borderId="19" xfId="0" applyNumberFormat="1" applyFont="1" applyFill="1" applyBorder="1" applyAlignment="1">
      <alignment horizontal="center" vertical="center" wrapText="1"/>
    </xf>
    <xf numFmtId="49" fontId="94" fillId="18" borderId="19" xfId="0" applyNumberFormat="1" applyFont="1" applyFill="1" applyBorder="1" applyAlignment="1" applyProtection="1">
      <alignment horizontal="center" vertical="center" wrapText="1"/>
    </xf>
    <xf numFmtId="49" fontId="95" fillId="19" borderId="0" xfId="0" applyNumberFormat="1" applyFont="1" applyFill="1" applyAlignment="1">
      <alignment vertical="center"/>
    </xf>
    <xf numFmtId="49" fontId="82" fillId="0" borderId="0" xfId="0" applyNumberFormat="1" applyFont="1" applyFill="1" applyBorder="1" applyAlignment="1" applyProtection="1">
      <alignment horizontal="center" vertical="center"/>
    </xf>
    <xf numFmtId="0" fontId="82" fillId="0" borderId="0" xfId="0" applyFont="1" applyFill="1" applyBorder="1" applyAlignment="1" applyProtection="1">
      <alignment horizontal="center" vertical="center" wrapText="1"/>
    </xf>
    <xf numFmtId="0" fontId="96" fillId="0" borderId="0" xfId="0" applyFont="1" applyFill="1" applyBorder="1" applyAlignment="1">
      <alignment vertical="center" wrapText="1"/>
    </xf>
    <xf numFmtId="0" fontId="96" fillId="0" borderId="0" xfId="0" applyFont="1" applyFill="1" applyBorder="1" applyAlignment="1">
      <alignment horizontal="center" vertical="center"/>
    </xf>
    <xf numFmtId="2" fontId="82" fillId="0" borderId="0" xfId="0" applyNumberFormat="1" applyFont="1" applyFill="1" applyBorder="1" applyAlignment="1" applyProtection="1">
      <alignment horizontal="right" vertical="center"/>
    </xf>
    <xf numFmtId="0" fontId="82" fillId="0" borderId="0" xfId="0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top"/>
    </xf>
    <xf numFmtId="49" fontId="12" fillId="11" borderId="1" xfId="0" applyNumberFormat="1" applyFont="1" applyFill="1" applyBorder="1" applyAlignment="1" applyProtection="1">
      <alignment horizontal="center" vertical="top"/>
      <protection locked="0"/>
    </xf>
    <xf numFmtId="0" fontId="12" fillId="0" borderId="5" xfId="0" applyFont="1" applyBorder="1" applyAlignment="1">
      <alignment horizontal="center" vertical="center"/>
    </xf>
    <xf numFmtId="0" fontId="12" fillId="0" borderId="0" xfId="0" applyFont="1" applyFill="1"/>
    <xf numFmtId="0" fontId="12" fillId="0" borderId="5" xfId="0" applyFont="1" applyFill="1" applyBorder="1" applyAlignment="1">
      <alignment horizontal="center" vertical="center"/>
    </xf>
    <xf numFmtId="49" fontId="12" fillId="11" borderId="1" xfId="0" applyNumberFormat="1" applyFont="1" applyFill="1" applyBorder="1" applyAlignment="1" applyProtection="1">
      <alignment horizontal="center" vertical="top" wrapText="1"/>
      <protection locked="0"/>
    </xf>
    <xf numFmtId="0" fontId="12" fillId="2" borderId="5" xfId="0" applyFont="1" applyFill="1" applyBorder="1" applyAlignment="1">
      <alignment horizontal="center" vertical="center"/>
    </xf>
    <xf numFmtId="0" fontId="12" fillId="0" borderId="1" xfId="1010" applyFont="1" applyFill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30" fillId="0" borderId="1" xfId="1010" applyFont="1" applyFill="1" applyBorder="1" applyAlignment="1">
      <alignment horizontal="left" vertical="center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5" applyFont="1" applyFill="1" applyBorder="1" applyAlignment="1">
      <alignment vertical="center" wrapText="1"/>
    </xf>
    <xf numFmtId="49" fontId="12" fillId="11" borderId="2" xfId="0" applyNumberFormat="1" applyFont="1" applyFill="1" applyBorder="1" applyAlignment="1" applyProtection="1">
      <alignment horizontal="center" vertical="top" wrapText="1"/>
      <protection locked="0"/>
    </xf>
    <xf numFmtId="0" fontId="12" fillId="0" borderId="1" xfId="7" applyFont="1" applyFill="1" applyBorder="1" applyAlignment="1">
      <alignment vertical="center" wrapText="1"/>
    </xf>
    <xf numFmtId="0" fontId="12" fillId="0" borderId="1" xfId="0" applyFont="1" applyBorder="1" applyAlignment="1">
      <alignment horizontal="left"/>
    </xf>
    <xf numFmtId="0" fontId="7" fillId="0" borderId="0" xfId="0" applyFont="1" applyFill="1"/>
    <xf numFmtId="0" fontId="12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vertical="top"/>
    </xf>
    <xf numFmtId="0" fontId="98" fillId="0" borderId="0" xfId="0" applyFont="1" applyFill="1" applyAlignment="1">
      <alignment horizontal="left" vertical="center"/>
    </xf>
    <xf numFmtId="49" fontId="99" fillId="0" borderId="0" xfId="1036" applyNumberFormat="1" applyFont="1" applyFill="1" applyAlignment="1">
      <alignment horizontal="center" vertical="center"/>
    </xf>
    <xf numFmtId="49" fontId="100" fillId="0" borderId="0" xfId="1036" applyNumberFormat="1" applyFont="1" applyFill="1" applyAlignment="1">
      <alignment horizontal="right" vertical="center"/>
    </xf>
    <xf numFmtId="167" fontId="99" fillId="0" borderId="0" xfId="1036" applyNumberFormat="1" applyFont="1" applyFill="1" applyAlignment="1">
      <alignment vertical="center"/>
    </xf>
    <xf numFmtId="168" fontId="99" fillId="0" borderId="0" xfId="1036" applyNumberFormat="1" applyFont="1" applyFill="1" applyAlignment="1">
      <alignment horizontal="center" vertical="center"/>
    </xf>
    <xf numFmtId="167" fontId="99" fillId="0" borderId="0" xfId="1036" applyNumberFormat="1" applyFont="1" applyFill="1" applyAlignment="1"/>
    <xf numFmtId="49" fontId="45" fillId="0" borderId="0" xfId="1036" applyNumberFormat="1" applyFont="1" applyFill="1" applyAlignment="1">
      <alignment horizontal="center" vertical="center"/>
    </xf>
    <xf numFmtId="167" fontId="45" fillId="0" borderId="0" xfId="1036" applyNumberFormat="1" applyFont="1" applyFill="1" applyAlignment="1">
      <alignment horizontal="center" vertical="center"/>
    </xf>
    <xf numFmtId="168" fontId="45" fillId="0" borderId="0" xfId="1036" applyNumberFormat="1" applyFont="1" applyFill="1" applyAlignment="1">
      <alignment horizontal="center" vertical="center"/>
    </xf>
    <xf numFmtId="167" fontId="45" fillId="0" borderId="0" xfId="1036" applyNumberFormat="1" applyFont="1" applyFill="1" applyAlignment="1"/>
    <xf numFmtId="167" fontId="102" fillId="0" borderId="0" xfId="1036" applyNumberFormat="1" applyFont="1" applyFill="1" applyAlignment="1">
      <alignment horizontal="right" vertical="center"/>
    </xf>
    <xf numFmtId="49" fontId="99" fillId="0" borderId="0" xfId="1036" applyNumberFormat="1" applyFont="1" applyFill="1" applyAlignment="1">
      <alignment vertical="center"/>
    </xf>
    <xf numFmtId="167" fontId="45" fillId="0" borderId="0" xfId="1036" applyNumberFormat="1" applyFont="1" applyFill="1" applyAlignment="1">
      <alignment vertical="center"/>
    </xf>
    <xf numFmtId="167" fontId="104" fillId="0" borderId="0" xfId="1036" applyNumberFormat="1" applyFont="1" applyFill="1" applyAlignment="1" applyProtection="1">
      <alignment horizontal="center" vertical="center"/>
      <protection locked="0"/>
    </xf>
    <xf numFmtId="168" fontId="99" fillId="0" borderId="0" xfId="1036" applyNumberFormat="1" applyFont="1" applyFill="1" applyAlignment="1" applyProtection="1">
      <protection locked="0"/>
    </xf>
    <xf numFmtId="167" fontId="105" fillId="0" borderId="0" xfId="1036" applyNumberFormat="1" applyFont="1" applyFill="1" applyAlignment="1">
      <alignment vertical="center"/>
    </xf>
    <xf numFmtId="49" fontId="12" fillId="0" borderId="0" xfId="0" applyNumberFormat="1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2" fontId="12" fillId="0" borderId="0" xfId="0" applyNumberFormat="1" applyFont="1" applyAlignment="1">
      <alignment vertical="center"/>
    </xf>
    <xf numFmtId="2" fontId="12" fillId="11" borderId="1" xfId="0" applyNumberFormat="1" applyFont="1" applyFill="1" applyBorder="1" applyAlignment="1" applyProtection="1">
      <alignment horizontal="right" vertical="top"/>
      <protection locked="0"/>
    </xf>
    <xf numFmtId="2" fontId="12" fillId="11" borderId="1" xfId="0" applyNumberFormat="1" applyFont="1" applyFill="1" applyBorder="1" applyAlignment="1" applyProtection="1">
      <alignment horizontal="right" vertical="top" wrapText="1"/>
      <protection locked="0"/>
    </xf>
    <xf numFmtId="0" fontId="12" fillId="11" borderId="1" xfId="0" applyFont="1" applyFill="1" applyBorder="1" applyAlignment="1" applyProtection="1">
      <alignment horizontal="right" vertical="top" wrapText="1"/>
      <protection locked="0"/>
    </xf>
    <xf numFmtId="0" fontId="12" fillId="11" borderId="1" xfId="0" applyFont="1" applyFill="1" applyBorder="1" applyProtection="1">
      <protection locked="0"/>
    </xf>
    <xf numFmtId="2" fontId="12" fillId="11" borderId="2" xfId="0" applyNumberFormat="1" applyFont="1" applyFill="1" applyBorder="1" applyAlignment="1" applyProtection="1">
      <alignment horizontal="right" vertical="top"/>
      <protection locked="0"/>
    </xf>
    <xf numFmtId="167" fontId="101" fillId="20" borderId="0" xfId="1036" applyNumberFormat="1" applyFont="1" applyFill="1" applyAlignment="1" applyProtection="1">
      <alignment vertical="center"/>
      <protection locked="0"/>
    </xf>
    <xf numFmtId="49" fontId="45" fillId="0" borderId="0" xfId="1036" applyNumberFormat="1" applyFont="1" applyFill="1" applyBorder="1" applyAlignment="1">
      <alignment vertical="center"/>
    </xf>
    <xf numFmtId="49" fontId="99" fillId="0" borderId="0" xfId="1036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top"/>
      <protection locked="0"/>
    </xf>
    <xf numFmtId="0" fontId="12" fillId="0" borderId="1" xfId="0" applyFont="1" applyBorder="1" applyAlignment="1">
      <alignment horizontal="left" vertical="center"/>
    </xf>
    <xf numFmtId="0" fontId="12" fillId="0" borderId="1" xfId="1022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6" fillId="8" borderId="19" xfId="0" applyFont="1" applyFill="1" applyBorder="1" applyAlignment="1">
      <alignment horizontal="center" vertical="center"/>
    </xf>
    <xf numFmtId="0" fontId="1" fillId="8" borderId="19" xfId="0" applyFont="1" applyFill="1" applyBorder="1" applyAlignment="1">
      <alignment horizontal="center" vertical="center"/>
    </xf>
    <xf numFmtId="0" fontId="23" fillId="0" borderId="0" xfId="0" applyFont="1" applyAlignment="1">
      <alignment horizontal="left"/>
    </xf>
    <xf numFmtId="0" fontId="26" fillId="0" borderId="0" xfId="0" applyFont="1" applyAlignment="1">
      <alignment horizontal="center" wrapText="1"/>
    </xf>
    <xf numFmtId="0" fontId="26" fillId="0" borderId="0" xfId="0" applyFont="1" applyBorder="1" applyAlignment="1">
      <alignment horizontal="center"/>
    </xf>
    <xf numFmtId="0" fontId="27" fillId="14" borderId="19" xfId="0" applyFont="1" applyFill="1" applyBorder="1" applyAlignment="1">
      <alignment horizontal="center" vertical="center" wrapText="1"/>
    </xf>
    <xf numFmtId="0" fontId="27" fillId="14" borderId="23" xfId="0" applyFont="1" applyFill="1" applyBorder="1" applyAlignment="1">
      <alignment horizontal="center" vertical="center" wrapText="1"/>
    </xf>
    <xf numFmtId="0" fontId="36" fillId="13" borderId="17" xfId="0" applyFont="1" applyFill="1" applyBorder="1" applyAlignment="1">
      <alignment horizontal="left" vertical="center" wrapText="1"/>
    </xf>
    <xf numFmtId="0" fontId="36" fillId="13" borderId="21" xfId="0" applyFont="1" applyFill="1" applyBorder="1" applyAlignment="1">
      <alignment horizontal="left" vertical="center" wrapText="1"/>
    </xf>
    <xf numFmtId="0" fontId="36" fillId="13" borderId="22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right"/>
    </xf>
    <xf numFmtId="0" fontId="23" fillId="0" borderId="8" xfId="0" applyFont="1" applyBorder="1" applyAlignment="1">
      <alignment horizontal="right"/>
    </xf>
    <xf numFmtId="0" fontId="30" fillId="0" borderId="0" xfId="0" applyFont="1" applyAlignment="1">
      <alignment horizontal="right"/>
    </xf>
    <xf numFmtId="0" fontId="38" fillId="0" borderId="0" xfId="0" applyFont="1" applyFill="1" applyAlignment="1">
      <alignment horizontal="right"/>
    </xf>
    <xf numFmtId="165" fontId="33" fillId="9" borderId="16" xfId="0" applyNumberFormat="1" applyFont="1" applyFill="1" applyBorder="1" applyAlignment="1">
      <alignment horizontal="right" vertical="center" wrapText="1"/>
    </xf>
    <xf numFmtId="165" fontId="33" fillId="9" borderId="2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/>
    </xf>
    <xf numFmtId="0" fontId="29" fillId="0" borderId="0" xfId="0" applyFont="1" applyBorder="1" applyAlignment="1">
      <alignment horizontal="right"/>
    </xf>
    <xf numFmtId="0" fontId="86" fillId="14" borderId="19" xfId="0" applyFont="1" applyFill="1" applyBorder="1" applyAlignment="1">
      <alignment horizontal="center" vertical="center" wrapText="1"/>
    </xf>
    <xf numFmtId="1" fontId="87" fillId="0" borderId="0" xfId="0" applyNumberFormat="1" applyFont="1" applyAlignment="1">
      <alignment horizontal="right"/>
    </xf>
    <xf numFmtId="0" fontId="70" fillId="0" borderId="0" xfId="0" applyFont="1" applyFill="1" applyBorder="1" applyAlignment="1" applyProtection="1">
      <alignment horizontal="center" vertical="center"/>
      <protection locked="0"/>
    </xf>
    <xf numFmtId="0" fontId="71" fillId="0" borderId="0" xfId="0" applyFont="1" applyBorder="1" applyAlignment="1" applyProtection="1">
      <alignment horizontal="center" vertical="center"/>
      <protection locked="0"/>
    </xf>
    <xf numFmtId="0" fontId="71" fillId="0" borderId="0" xfId="0" applyFont="1" applyBorder="1" applyAlignment="1">
      <alignment horizontal="center" vertical="center"/>
    </xf>
    <xf numFmtId="0" fontId="29" fillId="0" borderId="0" xfId="0" applyFont="1" applyFill="1" applyAlignment="1">
      <alignment horizontal="right"/>
    </xf>
    <xf numFmtId="0" fontId="10" fillId="0" borderId="0" xfId="0" applyFont="1" applyAlignment="1">
      <alignment horizontal="right"/>
    </xf>
    <xf numFmtId="0" fontId="16" fillId="11" borderId="0" xfId="0" applyFont="1" applyFill="1" applyAlignment="1" applyProtection="1">
      <alignment horizontal="center"/>
      <protection locked="0"/>
    </xf>
    <xf numFmtId="0" fontId="16" fillId="11" borderId="8" xfId="0" applyFont="1" applyFill="1" applyBorder="1" applyAlignment="1" applyProtection="1">
      <alignment horizontal="center"/>
      <protection locked="0"/>
    </xf>
    <xf numFmtId="0" fontId="23" fillId="0" borderId="0" xfId="0" applyFont="1" applyFill="1" applyAlignment="1">
      <alignment horizontal="right"/>
    </xf>
    <xf numFmtId="0" fontId="83" fillId="18" borderId="14" xfId="0" applyFont="1" applyFill="1" applyBorder="1" applyAlignment="1">
      <alignment horizontal="left" vertical="center" wrapText="1"/>
    </xf>
    <xf numFmtId="0" fontId="83" fillId="18" borderId="27" xfId="0" applyFont="1" applyFill="1" applyBorder="1" applyAlignment="1">
      <alignment horizontal="left" vertical="center" wrapText="1"/>
    </xf>
    <xf numFmtId="0" fontId="83" fillId="18" borderId="7" xfId="0" applyFont="1" applyFill="1" applyBorder="1" applyAlignment="1">
      <alignment horizontal="left" vertical="center" wrapText="1"/>
    </xf>
    <xf numFmtId="0" fontId="29" fillId="0" borderId="0" xfId="0" applyFont="1" applyAlignment="1">
      <alignment horizontal="left"/>
    </xf>
    <xf numFmtId="0" fontId="70" fillId="11" borderId="24" xfId="0" applyFont="1" applyFill="1" applyBorder="1" applyAlignment="1" applyProtection="1">
      <alignment horizontal="center" vertical="center"/>
      <protection locked="0"/>
    </xf>
    <xf numFmtId="0" fontId="71" fillId="0" borderId="25" xfId="0" applyFont="1" applyBorder="1" applyAlignment="1" applyProtection="1">
      <alignment horizontal="center" vertical="center"/>
      <protection locked="0"/>
    </xf>
    <xf numFmtId="0" fontId="71" fillId="0" borderId="25" xfId="0" applyFont="1" applyBorder="1" applyAlignment="1">
      <alignment horizontal="center" vertical="center"/>
    </xf>
    <xf numFmtId="0" fontId="52" fillId="18" borderId="5" xfId="0" applyFont="1" applyFill="1" applyBorder="1" applyAlignment="1">
      <alignment horizontal="left" vertical="center"/>
    </xf>
    <xf numFmtId="0" fontId="52" fillId="18" borderId="9" xfId="0" applyFont="1" applyFill="1" applyBorder="1" applyAlignment="1">
      <alignment horizontal="left" vertical="center"/>
    </xf>
    <xf numFmtId="0" fontId="52" fillId="18" borderId="3" xfId="0" applyFont="1" applyFill="1" applyBorder="1" applyAlignment="1">
      <alignment horizontal="left" vertical="center"/>
    </xf>
    <xf numFmtId="49" fontId="58" fillId="18" borderId="23" xfId="0" applyNumberFormat="1" applyFont="1" applyFill="1" applyBorder="1" applyAlignment="1">
      <alignment horizontal="center" vertical="center" wrapText="1"/>
    </xf>
    <xf numFmtId="49" fontId="58" fillId="18" borderId="26" xfId="0" applyNumberFormat="1" applyFont="1" applyFill="1" applyBorder="1" applyAlignment="1">
      <alignment horizontal="center" vertical="center" wrapText="1"/>
    </xf>
    <xf numFmtId="0" fontId="58" fillId="18" borderId="23" xfId="0" applyFont="1" applyFill="1" applyBorder="1" applyAlignment="1">
      <alignment horizontal="center" vertical="center" wrapText="1"/>
    </xf>
    <xf numFmtId="0" fontId="58" fillId="18" borderId="26" xfId="0" applyFont="1" applyFill="1" applyBorder="1" applyAlignment="1">
      <alignment horizontal="center" vertical="center" wrapText="1"/>
    </xf>
    <xf numFmtId="0" fontId="51" fillId="0" borderId="0" xfId="0" applyFont="1" applyFill="1" applyAlignment="1">
      <alignment horizontal="right" vertical="center" wrapText="1"/>
    </xf>
    <xf numFmtId="0" fontId="51" fillId="0" borderId="0" xfId="0" applyFont="1" applyAlignment="1">
      <alignment horizontal="right" vertical="top" wrapText="1"/>
    </xf>
    <xf numFmtId="0" fontId="51" fillId="0" borderId="0" xfId="0" applyFont="1" applyBorder="1" applyAlignment="1">
      <alignment horizontal="right" vertical="center"/>
    </xf>
    <xf numFmtId="49" fontId="64" fillId="0" borderId="0" xfId="0" applyNumberFormat="1" applyFont="1" applyAlignment="1">
      <alignment horizontal="right" vertical="center"/>
    </xf>
    <xf numFmtId="49" fontId="69" fillId="0" borderId="0" xfId="0" applyNumberFormat="1" applyFont="1" applyAlignment="1">
      <alignment horizontal="right" vertical="center"/>
    </xf>
    <xf numFmtId="0" fontId="52" fillId="0" borderId="1" xfId="0" applyFont="1" applyFill="1" applyBorder="1" applyAlignment="1">
      <alignment horizontal="left" vertical="top" wrapText="1"/>
    </xf>
    <xf numFmtId="0" fontId="70" fillId="0" borderId="0" xfId="0" applyFont="1" applyAlignment="1">
      <alignment horizontal="right" vertical="center"/>
    </xf>
    <xf numFmtId="0" fontId="53" fillId="0" borderId="0" xfId="0" applyFont="1" applyFill="1" applyBorder="1" applyAlignment="1">
      <alignment horizontal="left"/>
    </xf>
    <xf numFmtId="0" fontId="54" fillId="0" borderId="0" xfId="0" applyFont="1" applyFill="1" applyBorder="1" applyAlignment="1">
      <alignment horizontal="left" vertical="center" wrapText="1"/>
    </xf>
    <xf numFmtId="0" fontId="49" fillId="0" borderId="1" xfId="0" applyFont="1" applyFill="1" applyBorder="1" applyAlignment="1">
      <alignment horizontal="center" vertical="center" wrapText="1"/>
    </xf>
    <xf numFmtId="2" fontId="58" fillId="18" borderId="23" xfId="0" applyNumberFormat="1" applyFont="1" applyFill="1" applyBorder="1" applyAlignment="1">
      <alignment horizontal="center" vertical="center" wrapText="1"/>
    </xf>
    <xf numFmtId="2" fontId="58" fillId="18" borderId="26" xfId="0" applyNumberFormat="1" applyFont="1" applyFill="1" applyBorder="1" applyAlignment="1">
      <alignment horizontal="center" vertical="center" wrapText="1"/>
    </xf>
    <xf numFmtId="49" fontId="59" fillId="0" borderId="5" xfId="0" applyNumberFormat="1" applyFont="1" applyFill="1" applyBorder="1" applyAlignment="1">
      <alignment horizontal="center" vertical="center" wrapText="1"/>
    </xf>
    <xf numFmtId="49" fontId="59" fillId="0" borderId="9" xfId="0" applyNumberFormat="1" applyFont="1" applyFill="1" applyBorder="1" applyAlignment="1">
      <alignment horizontal="center" vertical="center" wrapText="1"/>
    </xf>
    <xf numFmtId="49" fontId="59" fillId="0" borderId="3" xfId="0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top" wrapText="1"/>
    </xf>
    <xf numFmtId="0" fontId="50" fillId="0" borderId="16" xfId="0" applyFont="1" applyFill="1" applyBorder="1" applyAlignment="1">
      <alignment horizontal="center" vertical="top" wrapText="1"/>
    </xf>
    <xf numFmtId="0" fontId="50" fillId="0" borderId="2" xfId="0" applyFont="1" applyFill="1" applyBorder="1" applyAlignment="1">
      <alignment horizontal="center" vertical="top" wrapText="1"/>
    </xf>
    <xf numFmtId="0" fontId="47" fillId="0" borderId="0" xfId="0" applyFont="1" applyAlignment="1">
      <alignment horizontal="center" vertical="center" wrapText="1"/>
    </xf>
    <xf numFmtId="0" fontId="52" fillId="0" borderId="0" xfId="0" applyFont="1" applyFill="1" applyAlignment="1">
      <alignment horizontal="left" vertical="center" wrapText="1"/>
    </xf>
    <xf numFmtId="0" fontId="57" fillId="0" borderId="20" xfId="0" applyFont="1" applyBorder="1" applyAlignment="1">
      <alignment horizontal="right" vertical="top" wrapText="1"/>
    </xf>
    <xf numFmtId="0" fontId="49" fillId="0" borderId="1" xfId="0" applyFont="1" applyFill="1" applyBorder="1" applyAlignment="1">
      <alignment horizontal="center" vertical="center"/>
    </xf>
    <xf numFmtId="166" fontId="58" fillId="18" borderId="23" xfId="0" applyNumberFormat="1" applyFont="1" applyFill="1" applyBorder="1" applyAlignment="1">
      <alignment horizontal="center" vertical="center" wrapText="1"/>
    </xf>
    <xf numFmtId="166" fontId="58" fillId="18" borderId="26" xfId="0" applyNumberFormat="1" applyFont="1" applyFill="1" applyBorder="1" applyAlignment="1">
      <alignment horizontal="center" vertical="center" wrapText="1"/>
    </xf>
    <xf numFmtId="0" fontId="56" fillId="0" borderId="0" xfId="0" applyFont="1" applyAlignment="1">
      <alignment horizontal="left" vertical="top" wrapText="1"/>
    </xf>
    <xf numFmtId="0" fontId="52" fillId="0" borderId="1" xfId="0" applyFont="1" applyFill="1" applyBorder="1" applyAlignment="1">
      <alignment horizontal="left" vertical="center" wrapText="1"/>
    </xf>
    <xf numFmtId="0" fontId="52" fillId="0" borderId="10" xfId="0" applyFont="1" applyFill="1" applyBorder="1" applyAlignment="1">
      <alignment horizontal="left" vertical="center" wrapText="1"/>
    </xf>
    <xf numFmtId="0" fontId="52" fillId="0" borderId="12" xfId="0" applyFont="1" applyFill="1" applyBorder="1" applyAlignment="1">
      <alignment horizontal="left" vertical="center" wrapText="1"/>
    </xf>
    <xf numFmtId="0" fontId="54" fillId="18" borderId="0" xfId="0" applyFont="1" applyFill="1" applyBorder="1" applyAlignment="1">
      <alignment horizontal="left" vertical="center" wrapText="1"/>
    </xf>
    <xf numFmtId="0" fontId="1" fillId="18" borderId="5" xfId="0" applyFont="1" applyFill="1" applyBorder="1" applyAlignment="1">
      <alignment horizontal="left" vertical="center" wrapText="1"/>
    </xf>
    <xf numFmtId="0" fontId="1" fillId="18" borderId="9" xfId="0" applyFont="1" applyFill="1" applyBorder="1" applyAlignment="1">
      <alignment horizontal="left" vertical="center" wrapText="1"/>
    </xf>
    <xf numFmtId="0" fontId="1" fillId="18" borderId="11" xfId="0" applyFont="1" applyFill="1" applyBorder="1" applyAlignment="1">
      <alignment horizontal="left" vertical="center" wrapText="1"/>
    </xf>
    <xf numFmtId="0" fontId="1" fillId="18" borderId="3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44" fillId="18" borderId="0" xfId="0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 vertical="top" wrapText="1"/>
    </xf>
    <xf numFmtId="0" fontId="1" fillId="17" borderId="1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12" fillId="0" borderId="29" xfId="0" applyFont="1" applyFill="1" applyBorder="1"/>
    <xf numFmtId="0" fontId="12" fillId="0" borderId="30" xfId="0" applyFont="1" applyFill="1" applyBorder="1"/>
    <xf numFmtId="167" fontId="99" fillId="20" borderId="29" xfId="1036" applyNumberFormat="1" applyFont="1" applyFill="1" applyBorder="1" applyAlignment="1" applyProtection="1">
      <alignment horizontal="center"/>
      <protection locked="0"/>
    </xf>
    <xf numFmtId="167" fontId="103" fillId="0" borderId="30" xfId="1036" applyNumberFormat="1" applyFont="1" applyFill="1" applyBorder="1" applyAlignment="1" applyProtection="1">
      <alignment horizontal="center" vertical="center"/>
      <protection locked="0"/>
    </xf>
    <xf numFmtId="167" fontId="99" fillId="20" borderId="29" xfId="1036" applyNumberFormat="1" applyFont="1" applyFill="1" applyBorder="1" applyAlignment="1" applyProtection="1">
      <alignment horizontal="center" wrapText="1"/>
      <protection locked="0"/>
    </xf>
    <xf numFmtId="167" fontId="103" fillId="0" borderId="30" xfId="1036" applyNumberFormat="1" applyFont="1" applyFill="1" applyBorder="1" applyAlignment="1">
      <alignment horizontal="center" vertical="center"/>
    </xf>
    <xf numFmtId="0" fontId="91" fillId="0" borderId="0" xfId="0" applyFont="1" applyFill="1" applyAlignment="1">
      <alignment horizontal="center" vertical="center"/>
    </xf>
    <xf numFmtId="0" fontId="92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left" vertical="center" wrapText="1"/>
    </xf>
    <xf numFmtId="49" fontId="12" fillId="0" borderId="16" xfId="0" applyNumberFormat="1" applyFont="1" applyFill="1" applyBorder="1" applyAlignment="1">
      <alignment horizontal="center" vertical="top"/>
    </xf>
    <xf numFmtId="49" fontId="12" fillId="11" borderId="28" xfId="0" applyNumberFormat="1" applyFont="1" applyFill="1" applyBorder="1" applyAlignment="1" applyProtection="1">
      <alignment horizontal="center" vertical="top"/>
      <protection locked="0"/>
    </xf>
    <xf numFmtId="2" fontId="12" fillId="11" borderId="16" xfId="0" applyNumberFormat="1" applyFont="1" applyFill="1" applyBorder="1" applyAlignment="1" applyProtection="1">
      <alignment horizontal="center"/>
      <protection locked="0"/>
    </xf>
  </cellXfs>
  <cellStyles count="1037">
    <cellStyle name="Excel Built-in Normal" xfId="1036"/>
    <cellStyle name="Normal 10" xfId="9"/>
    <cellStyle name="Normal 11" xfId="10"/>
    <cellStyle name="Normal 12" xfId="11"/>
    <cellStyle name="Normal 13" xfId="12"/>
    <cellStyle name="Normal 14" xfId="13"/>
    <cellStyle name="Normal 15" xfId="14"/>
    <cellStyle name="Normal 16" xfId="15"/>
    <cellStyle name="Normal 17" xfId="16"/>
    <cellStyle name="Normal 18" xfId="1007"/>
    <cellStyle name="Normal 19" xfId="17"/>
    <cellStyle name="Normal 2" xfId="1"/>
    <cellStyle name="Normal 20" xfId="1006"/>
    <cellStyle name="Normal 20 10" xfId="18"/>
    <cellStyle name="Normal 20 11" xfId="19"/>
    <cellStyle name="Normal 20 12" xfId="20"/>
    <cellStyle name="Normal 20 13" xfId="21"/>
    <cellStyle name="Normal 20 14" xfId="22"/>
    <cellStyle name="Normal 20 15" xfId="23"/>
    <cellStyle name="Normal 20 16" xfId="24"/>
    <cellStyle name="Normal 20 17" xfId="25"/>
    <cellStyle name="Normal 20 18" xfId="26"/>
    <cellStyle name="Normal 20 19" xfId="27"/>
    <cellStyle name="Normal 20 2" xfId="28"/>
    <cellStyle name="Normal 20 20" xfId="29"/>
    <cellStyle name="Normal 20 21" xfId="30"/>
    <cellStyle name="Normal 20 22" xfId="31"/>
    <cellStyle name="Normal 20 23" xfId="32"/>
    <cellStyle name="Normal 20 24" xfId="33"/>
    <cellStyle name="Normal 20 25" xfId="34"/>
    <cellStyle name="Normal 20 26" xfId="35"/>
    <cellStyle name="Normal 20 27" xfId="36"/>
    <cellStyle name="Normal 20 28" xfId="37"/>
    <cellStyle name="Normal 20 29" xfId="38"/>
    <cellStyle name="Normal 20 3" xfId="39"/>
    <cellStyle name="Normal 20 30" xfId="40"/>
    <cellStyle name="Normal 20 31" xfId="41"/>
    <cellStyle name="Normal 20 32" xfId="42"/>
    <cellStyle name="Normal 20 33" xfId="43"/>
    <cellStyle name="Normal 20 34" xfId="44"/>
    <cellStyle name="Normal 20 35" xfId="45"/>
    <cellStyle name="Normal 20 36" xfId="46"/>
    <cellStyle name="Normal 20 37" xfId="47"/>
    <cellStyle name="Normal 20 38" xfId="48"/>
    <cellStyle name="Normal 20 39" xfId="49"/>
    <cellStyle name="Normal 20 4" xfId="50"/>
    <cellStyle name="Normal 20 40" xfId="51"/>
    <cellStyle name="Normal 20 41" xfId="52"/>
    <cellStyle name="Normal 20 42" xfId="53"/>
    <cellStyle name="Normal 20 43" xfId="54"/>
    <cellStyle name="Normal 20 44" xfId="55"/>
    <cellStyle name="Normal 20 45" xfId="56"/>
    <cellStyle name="Normal 20 46" xfId="57"/>
    <cellStyle name="Normal 20 47" xfId="58"/>
    <cellStyle name="Normal 20 48" xfId="59"/>
    <cellStyle name="Normal 20 49" xfId="60"/>
    <cellStyle name="Normal 20 5" xfId="61"/>
    <cellStyle name="Normal 20 50" xfId="62"/>
    <cellStyle name="Normal 20 51" xfId="63"/>
    <cellStyle name="Normal 20 52" xfId="64"/>
    <cellStyle name="Normal 20 53" xfId="65"/>
    <cellStyle name="Normal 20 54" xfId="66"/>
    <cellStyle name="Normal 20 55" xfId="67"/>
    <cellStyle name="Normal 20 56" xfId="68"/>
    <cellStyle name="Normal 20 57" xfId="69"/>
    <cellStyle name="Normal 20 58" xfId="70"/>
    <cellStyle name="Normal 20 59" xfId="71"/>
    <cellStyle name="Normal 20 6" xfId="72"/>
    <cellStyle name="Normal 20 60" xfId="73"/>
    <cellStyle name="Normal 20 61" xfId="74"/>
    <cellStyle name="Normal 20 62" xfId="75"/>
    <cellStyle name="Normal 20 63" xfId="76"/>
    <cellStyle name="Normal 20 64" xfId="77"/>
    <cellStyle name="Normal 20 65" xfId="78"/>
    <cellStyle name="Normal 20 66" xfId="79"/>
    <cellStyle name="Normal 20 67" xfId="80"/>
    <cellStyle name="Normal 20 7" xfId="81"/>
    <cellStyle name="Normal 20 8" xfId="82"/>
    <cellStyle name="Normal 20 9" xfId="83"/>
    <cellStyle name="Normal 21" xfId="84"/>
    <cellStyle name="Normal 22" xfId="85"/>
    <cellStyle name="Normal 23" xfId="1009"/>
    <cellStyle name="Normal 23 10" xfId="86"/>
    <cellStyle name="Normal 23 11" xfId="87"/>
    <cellStyle name="Normal 23 12" xfId="88"/>
    <cellStyle name="Normal 23 13" xfId="89"/>
    <cellStyle name="Normal 23 14" xfId="90"/>
    <cellStyle name="Normal 23 15" xfId="91"/>
    <cellStyle name="Normal 23 16" xfId="92"/>
    <cellStyle name="Normal 23 17" xfId="93"/>
    <cellStyle name="Normal 23 18" xfId="94"/>
    <cellStyle name="Normal 23 19" xfId="95"/>
    <cellStyle name="Normal 23 2" xfId="96"/>
    <cellStyle name="Normal 23 20" xfId="97"/>
    <cellStyle name="Normal 23 21" xfId="98"/>
    <cellStyle name="Normal 23 22" xfId="99"/>
    <cellStyle name="Normal 23 23" xfId="100"/>
    <cellStyle name="Normal 23 24" xfId="101"/>
    <cellStyle name="Normal 23 25" xfId="102"/>
    <cellStyle name="Normal 23 26" xfId="103"/>
    <cellStyle name="Normal 23 27" xfId="104"/>
    <cellStyle name="Normal 23 28" xfId="105"/>
    <cellStyle name="Normal 23 29" xfId="106"/>
    <cellStyle name="Normal 23 3" xfId="107"/>
    <cellStyle name="Normal 23 30" xfId="108"/>
    <cellStyle name="Normal 23 31" xfId="109"/>
    <cellStyle name="Normal 23 32" xfId="110"/>
    <cellStyle name="Normal 23 33" xfId="111"/>
    <cellStyle name="Normal 23 34" xfId="112"/>
    <cellStyle name="Normal 23 35" xfId="113"/>
    <cellStyle name="Normal 23 36" xfId="114"/>
    <cellStyle name="Normal 23 37" xfId="115"/>
    <cellStyle name="Normal 23 38" xfId="116"/>
    <cellStyle name="Normal 23 39" xfId="117"/>
    <cellStyle name="Normal 23 4" xfId="118"/>
    <cellStyle name="Normal 23 40" xfId="119"/>
    <cellStyle name="Normal 23 41" xfId="120"/>
    <cellStyle name="Normal 23 42" xfId="121"/>
    <cellStyle name="Normal 23 43" xfId="122"/>
    <cellStyle name="Normal 23 44" xfId="123"/>
    <cellStyle name="Normal 23 45" xfId="124"/>
    <cellStyle name="Normal 23 46" xfId="125"/>
    <cellStyle name="Normal 23 47" xfId="126"/>
    <cellStyle name="Normal 23 48" xfId="127"/>
    <cellStyle name="Normal 23 49" xfId="128"/>
    <cellStyle name="Normal 23 5" xfId="129"/>
    <cellStyle name="Normal 23 50" xfId="130"/>
    <cellStyle name="Normal 23 51" xfId="131"/>
    <cellStyle name="Normal 23 52" xfId="132"/>
    <cellStyle name="Normal 23 53" xfId="133"/>
    <cellStyle name="Normal 23 54" xfId="134"/>
    <cellStyle name="Normal 23 55" xfId="135"/>
    <cellStyle name="Normal 23 56" xfId="136"/>
    <cellStyle name="Normal 23 57" xfId="137"/>
    <cellStyle name="Normal 23 58" xfId="138"/>
    <cellStyle name="Normal 23 59" xfId="139"/>
    <cellStyle name="Normal 23 6" xfId="140"/>
    <cellStyle name="Normal 23 60" xfId="141"/>
    <cellStyle name="Normal 23 61" xfId="142"/>
    <cellStyle name="Normal 23 62" xfId="143"/>
    <cellStyle name="Normal 23 63" xfId="144"/>
    <cellStyle name="Normal 23 64" xfId="145"/>
    <cellStyle name="Normal 23 65" xfId="146"/>
    <cellStyle name="Normal 23 66" xfId="147"/>
    <cellStyle name="Normal 23 67" xfId="148"/>
    <cellStyle name="Normal 23 7" xfId="149"/>
    <cellStyle name="Normal 23 8" xfId="150"/>
    <cellStyle name="Normal 23 9" xfId="151"/>
    <cellStyle name="Normal 24" xfId="1010"/>
    <cellStyle name="Normal 25" xfId="152"/>
    <cellStyle name="Normal 26" xfId="153"/>
    <cellStyle name="Normal 27" xfId="154"/>
    <cellStyle name="Normal 28" xfId="155"/>
    <cellStyle name="Normal 29" xfId="156"/>
    <cellStyle name="Normal 3" xfId="1004"/>
    <cellStyle name="Normal 30" xfId="157"/>
    <cellStyle name="Normal 31" xfId="1011"/>
    <cellStyle name="Normal 32" xfId="1012"/>
    <cellStyle name="Normal 33" xfId="1013"/>
    <cellStyle name="Normal 33 10" xfId="158"/>
    <cellStyle name="Normal 33 11" xfId="159"/>
    <cellStyle name="Normal 33 12" xfId="160"/>
    <cellStyle name="Normal 33 13" xfId="161"/>
    <cellStyle name="Normal 33 14" xfId="162"/>
    <cellStyle name="Normal 33 15" xfId="163"/>
    <cellStyle name="Normal 33 16" xfId="164"/>
    <cellStyle name="Normal 33 17" xfId="165"/>
    <cellStyle name="Normal 33 18" xfId="166"/>
    <cellStyle name="Normal 33 19" xfId="167"/>
    <cellStyle name="Normal 33 2" xfId="168"/>
    <cellStyle name="Normal 33 20" xfId="169"/>
    <cellStyle name="Normal 33 21" xfId="170"/>
    <cellStyle name="Normal 33 22" xfId="171"/>
    <cellStyle name="Normal 33 23" xfId="172"/>
    <cellStyle name="Normal 33 24" xfId="173"/>
    <cellStyle name="Normal 33 25" xfId="174"/>
    <cellStyle name="Normal 33 26" xfId="175"/>
    <cellStyle name="Normal 33 27" xfId="176"/>
    <cellStyle name="Normal 33 28" xfId="177"/>
    <cellStyle name="Normal 33 29" xfId="178"/>
    <cellStyle name="Normal 33 3" xfId="179"/>
    <cellStyle name="Normal 33 30" xfId="180"/>
    <cellStyle name="Normal 33 31" xfId="181"/>
    <cellStyle name="Normal 33 32" xfId="182"/>
    <cellStyle name="Normal 33 33" xfId="183"/>
    <cellStyle name="Normal 33 34" xfId="184"/>
    <cellStyle name="Normal 33 35" xfId="185"/>
    <cellStyle name="Normal 33 36" xfId="186"/>
    <cellStyle name="Normal 33 37" xfId="187"/>
    <cellStyle name="Normal 33 38" xfId="188"/>
    <cellStyle name="Normal 33 39" xfId="189"/>
    <cellStyle name="Normal 33 4" xfId="190"/>
    <cellStyle name="Normal 33 40" xfId="191"/>
    <cellStyle name="Normal 33 41" xfId="192"/>
    <cellStyle name="Normal 33 42" xfId="193"/>
    <cellStyle name="Normal 33 43" xfId="194"/>
    <cellStyle name="Normal 33 44" xfId="195"/>
    <cellStyle name="Normal 33 45" xfId="196"/>
    <cellStyle name="Normal 33 46" xfId="197"/>
    <cellStyle name="Normal 33 47" xfId="198"/>
    <cellStyle name="Normal 33 48" xfId="199"/>
    <cellStyle name="Normal 33 49" xfId="200"/>
    <cellStyle name="Normal 33 5" xfId="201"/>
    <cellStyle name="Normal 33 50" xfId="202"/>
    <cellStyle name="Normal 33 51" xfId="203"/>
    <cellStyle name="Normal 33 52" xfId="204"/>
    <cellStyle name="Normal 33 53" xfId="205"/>
    <cellStyle name="Normal 33 54" xfId="206"/>
    <cellStyle name="Normal 33 55" xfId="207"/>
    <cellStyle name="Normal 33 56" xfId="208"/>
    <cellStyle name="Normal 33 57" xfId="209"/>
    <cellStyle name="Normal 33 58" xfId="210"/>
    <cellStyle name="Normal 33 59" xfId="211"/>
    <cellStyle name="Normal 33 6" xfId="212"/>
    <cellStyle name="Normal 33 60" xfId="213"/>
    <cellStyle name="Normal 33 61" xfId="214"/>
    <cellStyle name="Normal 33 62" xfId="215"/>
    <cellStyle name="Normal 33 63" xfId="216"/>
    <cellStyle name="Normal 33 64" xfId="217"/>
    <cellStyle name="Normal 33 65" xfId="218"/>
    <cellStyle name="Normal 33 66" xfId="219"/>
    <cellStyle name="Normal 33 67" xfId="220"/>
    <cellStyle name="Normal 33 68" xfId="221"/>
    <cellStyle name="Normal 33 69" xfId="222"/>
    <cellStyle name="Normal 33 7" xfId="223"/>
    <cellStyle name="Normal 33 70" xfId="7"/>
    <cellStyle name="Normal 33 71" xfId="224"/>
    <cellStyle name="Normal 33 72" xfId="225"/>
    <cellStyle name="Normal 33 8" xfId="226"/>
    <cellStyle name="Normal 33 9" xfId="227"/>
    <cellStyle name="Normal 34" xfId="6"/>
    <cellStyle name="Normal 34 10" xfId="228"/>
    <cellStyle name="Normal 34 11" xfId="229"/>
    <cellStyle name="Normal 34 12" xfId="230"/>
    <cellStyle name="Normal 34 13" xfId="231"/>
    <cellStyle name="Normal 34 14" xfId="232"/>
    <cellStyle name="Normal 34 15" xfId="233"/>
    <cellStyle name="Normal 34 16" xfId="234"/>
    <cellStyle name="Normal 34 17" xfId="235"/>
    <cellStyle name="Normal 34 18" xfId="236"/>
    <cellStyle name="Normal 34 19" xfId="237"/>
    <cellStyle name="Normal 34 2" xfId="238"/>
    <cellStyle name="Normal 34 20" xfId="239"/>
    <cellStyle name="Normal 34 21" xfId="240"/>
    <cellStyle name="Normal 34 22" xfId="241"/>
    <cellStyle name="Normal 34 23" xfId="242"/>
    <cellStyle name="Normal 34 24" xfId="243"/>
    <cellStyle name="Normal 34 25" xfId="244"/>
    <cellStyle name="Normal 34 26" xfId="245"/>
    <cellStyle name="Normal 34 27" xfId="246"/>
    <cellStyle name="Normal 34 28" xfId="247"/>
    <cellStyle name="Normal 34 29" xfId="248"/>
    <cellStyle name="Normal 34 3" xfId="249"/>
    <cellStyle name="Normal 34 30" xfId="250"/>
    <cellStyle name="Normal 34 31" xfId="251"/>
    <cellStyle name="Normal 34 32" xfId="252"/>
    <cellStyle name="Normal 34 33" xfId="253"/>
    <cellStyle name="Normal 34 34" xfId="254"/>
    <cellStyle name="Normal 34 35" xfId="255"/>
    <cellStyle name="Normal 34 36" xfId="256"/>
    <cellStyle name="Normal 34 37" xfId="257"/>
    <cellStyle name="Normal 34 38" xfId="258"/>
    <cellStyle name="Normal 34 39" xfId="259"/>
    <cellStyle name="Normal 34 4" xfId="260"/>
    <cellStyle name="Normal 34 40" xfId="261"/>
    <cellStyle name="Normal 34 41" xfId="262"/>
    <cellStyle name="Normal 34 42" xfId="263"/>
    <cellStyle name="Normal 34 43" xfId="264"/>
    <cellStyle name="Normal 34 44" xfId="265"/>
    <cellStyle name="Normal 34 45" xfId="266"/>
    <cellStyle name="Normal 34 46" xfId="267"/>
    <cellStyle name="Normal 34 47" xfId="268"/>
    <cellStyle name="Normal 34 48" xfId="269"/>
    <cellStyle name="Normal 34 49" xfId="270"/>
    <cellStyle name="Normal 34 5" xfId="271"/>
    <cellStyle name="Normal 34 50" xfId="272"/>
    <cellStyle name="Normal 34 51" xfId="273"/>
    <cellStyle name="Normal 34 52" xfId="274"/>
    <cellStyle name="Normal 34 53" xfId="275"/>
    <cellStyle name="Normal 34 54" xfId="276"/>
    <cellStyle name="Normal 34 55" xfId="277"/>
    <cellStyle name="Normal 34 56" xfId="278"/>
    <cellStyle name="Normal 34 57" xfId="279"/>
    <cellStyle name="Normal 34 58" xfId="280"/>
    <cellStyle name="Normal 34 59" xfId="281"/>
    <cellStyle name="Normal 34 6" xfId="282"/>
    <cellStyle name="Normal 34 60" xfId="283"/>
    <cellStyle name="Normal 34 61" xfId="284"/>
    <cellStyle name="Normal 34 62" xfId="285"/>
    <cellStyle name="Normal 34 63" xfId="286"/>
    <cellStyle name="Normal 34 64" xfId="287"/>
    <cellStyle name="Normal 34 65" xfId="288"/>
    <cellStyle name="Normal 34 66" xfId="289"/>
    <cellStyle name="Normal 34 67" xfId="290"/>
    <cellStyle name="Normal 34 68" xfId="291"/>
    <cellStyle name="Normal 34 69" xfId="292"/>
    <cellStyle name="Normal 34 7" xfId="293"/>
    <cellStyle name="Normal 34 70" xfId="294"/>
    <cellStyle name="Normal 34 71" xfId="295"/>
    <cellStyle name="Normal 34 72" xfId="296"/>
    <cellStyle name="Normal 34 8" xfId="297"/>
    <cellStyle name="Normal 34 9" xfId="298"/>
    <cellStyle name="Normal 35" xfId="1014"/>
    <cellStyle name="Normal 36" xfId="1015"/>
    <cellStyle name="Normal 36 10" xfId="299"/>
    <cellStyle name="Normal 36 11" xfId="300"/>
    <cellStyle name="Normal 36 12" xfId="301"/>
    <cellStyle name="Normal 36 13" xfId="302"/>
    <cellStyle name="Normal 36 14" xfId="303"/>
    <cellStyle name="Normal 36 15" xfId="304"/>
    <cellStyle name="Normal 36 16" xfId="305"/>
    <cellStyle name="Normal 36 17" xfId="306"/>
    <cellStyle name="Normal 36 18" xfId="307"/>
    <cellStyle name="Normal 36 19" xfId="308"/>
    <cellStyle name="Normal 36 2" xfId="309"/>
    <cellStyle name="Normal 36 20" xfId="310"/>
    <cellStyle name="Normal 36 21" xfId="311"/>
    <cellStyle name="Normal 36 22" xfId="312"/>
    <cellStyle name="Normal 36 23" xfId="313"/>
    <cellStyle name="Normal 36 24" xfId="314"/>
    <cellStyle name="Normal 36 25" xfId="315"/>
    <cellStyle name="Normal 36 26" xfId="316"/>
    <cellStyle name="Normal 36 27" xfId="317"/>
    <cellStyle name="Normal 36 28" xfId="318"/>
    <cellStyle name="Normal 36 29" xfId="319"/>
    <cellStyle name="Normal 36 3" xfId="320"/>
    <cellStyle name="Normal 36 30" xfId="321"/>
    <cellStyle name="Normal 36 31" xfId="322"/>
    <cellStyle name="Normal 36 32" xfId="323"/>
    <cellStyle name="Normal 36 33" xfId="324"/>
    <cellStyle name="Normal 36 34" xfId="325"/>
    <cellStyle name="Normal 36 35" xfId="326"/>
    <cellStyle name="Normal 36 36" xfId="327"/>
    <cellStyle name="Normal 36 37" xfId="328"/>
    <cellStyle name="Normal 36 38" xfId="329"/>
    <cellStyle name="Normal 36 39" xfId="330"/>
    <cellStyle name="Normal 36 4" xfId="331"/>
    <cellStyle name="Normal 36 40" xfId="332"/>
    <cellStyle name="Normal 36 41" xfId="333"/>
    <cellStyle name="Normal 36 42" xfId="334"/>
    <cellStyle name="Normal 36 43" xfId="335"/>
    <cellStyle name="Normal 36 44" xfId="336"/>
    <cellStyle name="Normal 36 45" xfId="337"/>
    <cellStyle name="Normal 36 46" xfId="338"/>
    <cellStyle name="Normal 36 47" xfId="339"/>
    <cellStyle name="Normal 36 48" xfId="340"/>
    <cellStyle name="Normal 36 49" xfId="341"/>
    <cellStyle name="Normal 36 5" xfId="342"/>
    <cellStyle name="Normal 36 50" xfId="343"/>
    <cellStyle name="Normal 36 51" xfId="344"/>
    <cellStyle name="Normal 36 52" xfId="345"/>
    <cellStyle name="Normal 36 53" xfId="346"/>
    <cellStyle name="Normal 36 54" xfId="347"/>
    <cellStyle name="Normal 36 55" xfId="348"/>
    <cellStyle name="Normal 36 56" xfId="349"/>
    <cellStyle name="Normal 36 57" xfId="350"/>
    <cellStyle name="Normal 36 58" xfId="351"/>
    <cellStyle name="Normal 36 59" xfId="352"/>
    <cellStyle name="Normal 36 6" xfId="353"/>
    <cellStyle name="Normal 36 60" xfId="354"/>
    <cellStyle name="Normal 36 61" xfId="355"/>
    <cellStyle name="Normal 36 62" xfId="356"/>
    <cellStyle name="Normal 36 63" xfId="357"/>
    <cellStyle name="Normal 36 64" xfId="358"/>
    <cellStyle name="Normal 36 65" xfId="359"/>
    <cellStyle name="Normal 36 66" xfId="360"/>
    <cellStyle name="Normal 36 67" xfId="361"/>
    <cellStyle name="Normal 36 7" xfId="362"/>
    <cellStyle name="Normal 36 8" xfId="363"/>
    <cellStyle name="Normal 36 9" xfId="364"/>
    <cellStyle name="Normal 37" xfId="8"/>
    <cellStyle name="Normal 37 10" xfId="365"/>
    <cellStyle name="Normal 37 11" xfId="366"/>
    <cellStyle name="Normal 37 12" xfId="367"/>
    <cellStyle name="Normal 37 13" xfId="368"/>
    <cellStyle name="Normal 37 14" xfId="369"/>
    <cellStyle name="Normal 37 15" xfId="370"/>
    <cellStyle name="Normal 37 16" xfId="371"/>
    <cellStyle name="Normal 37 17" xfId="372"/>
    <cellStyle name="Normal 37 18" xfId="373"/>
    <cellStyle name="Normal 37 19" xfId="374"/>
    <cellStyle name="Normal 37 2" xfId="375"/>
    <cellStyle name="Normal 37 20" xfId="376"/>
    <cellStyle name="Normal 37 21" xfId="377"/>
    <cellStyle name="Normal 37 22" xfId="378"/>
    <cellStyle name="Normal 37 23" xfId="379"/>
    <cellStyle name="Normal 37 24" xfId="380"/>
    <cellStyle name="Normal 37 25" xfId="381"/>
    <cellStyle name="Normal 37 26" xfId="382"/>
    <cellStyle name="Normal 37 27" xfId="383"/>
    <cellStyle name="Normal 37 28" xfId="384"/>
    <cellStyle name="Normal 37 29" xfId="385"/>
    <cellStyle name="Normal 37 3" xfId="386"/>
    <cellStyle name="Normal 37 30" xfId="387"/>
    <cellStyle name="Normal 37 31" xfId="388"/>
    <cellStyle name="Normal 37 32" xfId="389"/>
    <cellStyle name="Normal 37 33" xfId="390"/>
    <cellStyle name="Normal 37 34" xfId="391"/>
    <cellStyle name="Normal 37 35" xfId="392"/>
    <cellStyle name="Normal 37 36" xfId="393"/>
    <cellStyle name="Normal 37 37" xfId="394"/>
    <cellStyle name="Normal 37 38" xfId="395"/>
    <cellStyle name="Normal 37 39" xfId="396"/>
    <cellStyle name="Normal 37 4" xfId="397"/>
    <cellStyle name="Normal 37 40" xfId="398"/>
    <cellStyle name="Normal 37 41" xfId="399"/>
    <cellStyle name="Normal 37 42" xfId="400"/>
    <cellStyle name="Normal 37 43" xfId="401"/>
    <cellStyle name="Normal 37 44" xfId="402"/>
    <cellStyle name="Normal 37 45" xfId="403"/>
    <cellStyle name="Normal 37 46" xfId="404"/>
    <cellStyle name="Normal 37 47" xfId="405"/>
    <cellStyle name="Normal 37 48" xfId="406"/>
    <cellStyle name="Normal 37 49" xfId="407"/>
    <cellStyle name="Normal 37 5" xfId="408"/>
    <cellStyle name="Normal 37 50" xfId="409"/>
    <cellStyle name="Normal 37 51" xfId="410"/>
    <cellStyle name="Normal 37 52" xfId="411"/>
    <cellStyle name="Normal 37 53" xfId="412"/>
    <cellStyle name="Normal 37 54" xfId="413"/>
    <cellStyle name="Normal 37 55" xfId="414"/>
    <cellStyle name="Normal 37 56" xfId="415"/>
    <cellStyle name="Normal 37 57" xfId="416"/>
    <cellStyle name="Normal 37 58" xfId="417"/>
    <cellStyle name="Normal 37 59" xfId="418"/>
    <cellStyle name="Normal 37 6" xfId="419"/>
    <cellStyle name="Normal 37 60" xfId="420"/>
    <cellStyle name="Normal 37 61" xfId="421"/>
    <cellStyle name="Normal 37 62" xfId="422"/>
    <cellStyle name="Normal 37 63" xfId="423"/>
    <cellStyle name="Normal 37 64" xfId="424"/>
    <cellStyle name="Normal 37 65" xfId="425"/>
    <cellStyle name="Normal 37 66" xfId="426"/>
    <cellStyle name="Normal 37 67" xfId="427"/>
    <cellStyle name="Normal 37 68" xfId="428"/>
    <cellStyle name="Normal 37 69" xfId="429"/>
    <cellStyle name="Normal 37 7" xfId="430"/>
    <cellStyle name="Normal 37 70" xfId="431"/>
    <cellStyle name="Normal 37 71" xfId="432"/>
    <cellStyle name="Normal 37 72" xfId="433"/>
    <cellStyle name="Normal 37 8" xfId="434"/>
    <cellStyle name="Normal 37 9" xfId="435"/>
    <cellStyle name="Normal 38" xfId="436"/>
    <cellStyle name="Normal 38 10" xfId="437"/>
    <cellStyle name="Normal 38 11" xfId="438"/>
    <cellStyle name="Normal 38 12" xfId="439"/>
    <cellStyle name="Normal 38 13" xfId="440"/>
    <cellStyle name="Normal 38 14" xfId="441"/>
    <cellStyle name="Normal 38 15" xfId="442"/>
    <cellStyle name="Normal 38 16" xfId="443"/>
    <cellStyle name="Normal 38 17" xfId="444"/>
    <cellStyle name="Normal 38 18" xfId="445"/>
    <cellStyle name="Normal 38 19" xfId="446"/>
    <cellStyle name="Normal 38 2" xfId="447"/>
    <cellStyle name="Normal 38 20" xfId="448"/>
    <cellStyle name="Normal 38 21" xfId="449"/>
    <cellStyle name="Normal 38 22" xfId="450"/>
    <cellStyle name="Normal 38 23" xfId="451"/>
    <cellStyle name="Normal 38 24" xfId="452"/>
    <cellStyle name="Normal 38 25" xfId="453"/>
    <cellStyle name="Normal 38 26" xfId="454"/>
    <cellStyle name="Normal 38 27" xfId="455"/>
    <cellStyle name="Normal 38 28" xfId="456"/>
    <cellStyle name="Normal 38 29" xfId="457"/>
    <cellStyle name="Normal 38 3" xfId="458"/>
    <cellStyle name="Normal 38 30" xfId="459"/>
    <cellStyle name="Normal 38 31" xfId="460"/>
    <cellStyle name="Normal 38 32" xfId="461"/>
    <cellStyle name="Normal 38 33" xfId="462"/>
    <cellStyle name="Normal 38 34" xfId="463"/>
    <cellStyle name="Normal 38 35" xfId="464"/>
    <cellStyle name="Normal 38 36" xfId="465"/>
    <cellStyle name="Normal 38 37" xfId="466"/>
    <cellStyle name="Normal 38 38" xfId="467"/>
    <cellStyle name="Normal 38 39" xfId="468"/>
    <cellStyle name="Normal 38 4" xfId="469"/>
    <cellStyle name="Normal 38 40" xfId="470"/>
    <cellStyle name="Normal 38 41" xfId="471"/>
    <cellStyle name="Normal 38 42" xfId="472"/>
    <cellStyle name="Normal 38 43" xfId="473"/>
    <cellStyle name="Normal 38 44" xfId="474"/>
    <cellStyle name="Normal 38 45" xfId="475"/>
    <cellStyle name="Normal 38 46" xfId="476"/>
    <cellStyle name="Normal 38 47" xfId="477"/>
    <cellStyle name="Normal 38 48" xfId="478"/>
    <cellStyle name="Normal 38 49" xfId="479"/>
    <cellStyle name="Normal 38 5" xfId="480"/>
    <cellStyle name="Normal 38 50" xfId="481"/>
    <cellStyle name="Normal 38 51" xfId="482"/>
    <cellStyle name="Normal 38 52" xfId="483"/>
    <cellStyle name="Normal 38 53" xfId="484"/>
    <cellStyle name="Normal 38 54" xfId="485"/>
    <cellStyle name="Normal 38 55" xfId="486"/>
    <cellStyle name="Normal 38 56" xfId="487"/>
    <cellStyle name="Normal 38 57" xfId="488"/>
    <cellStyle name="Normal 38 58" xfId="489"/>
    <cellStyle name="Normal 38 59" xfId="490"/>
    <cellStyle name="Normal 38 6" xfId="491"/>
    <cellStyle name="Normal 38 60" xfId="492"/>
    <cellStyle name="Normal 38 61" xfId="493"/>
    <cellStyle name="Normal 38 62" xfId="494"/>
    <cellStyle name="Normal 38 63" xfId="495"/>
    <cellStyle name="Normal 38 64" xfId="496"/>
    <cellStyle name="Normal 38 65" xfId="497"/>
    <cellStyle name="Normal 38 66" xfId="498"/>
    <cellStyle name="Normal 38 67" xfId="499"/>
    <cellStyle name="Normal 38 68" xfId="500"/>
    <cellStyle name="Normal 38 69" xfId="501"/>
    <cellStyle name="Normal 38 7" xfId="502"/>
    <cellStyle name="Normal 38 70" xfId="503"/>
    <cellStyle name="Normal 38 71" xfId="504"/>
    <cellStyle name="Normal 38 72" xfId="505"/>
    <cellStyle name="Normal 38 8" xfId="506"/>
    <cellStyle name="Normal 38 9" xfId="507"/>
    <cellStyle name="Normal 39" xfId="1016"/>
    <cellStyle name="Normal 39 10" xfId="508"/>
    <cellStyle name="Normal 39 11" xfId="509"/>
    <cellStyle name="Normal 39 12" xfId="510"/>
    <cellStyle name="Normal 39 13" xfId="511"/>
    <cellStyle name="Normal 39 14" xfId="512"/>
    <cellStyle name="Normal 39 15" xfId="513"/>
    <cellStyle name="Normal 39 16" xfId="514"/>
    <cellStyle name="Normal 39 17" xfId="515"/>
    <cellStyle name="Normal 39 18" xfId="516"/>
    <cellStyle name="Normal 39 19" xfId="517"/>
    <cellStyle name="Normal 39 2" xfId="518"/>
    <cellStyle name="Normal 39 20" xfId="519"/>
    <cellStyle name="Normal 39 21" xfId="520"/>
    <cellStyle name="Normal 39 22" xfId="521"/>
    <cellStyle name="Normal 39 23" xfId="522"/>
    <cellStyle name="Normal 39 24" xfId="523"/>
    <cellStyle name="Normal 39 25" xfId="524"/>
    <cellStyle name="Normal 39 26" xfId="525"/>
    <cellStyle name="Normal 39 27" xfId="526"/>
    <cellStyle name="Normal 39 28" xfId="527"/>
    <cellStyle name="Normal 39 29" xfId="528"/>
    <cellStyle name="Normal 39 3" xfId="529"/>
    <cellStyle name="Normal 39 30" xfId="530"/>
    <cellStyle name="Normal 39 31" xfId="531"/>
    <cellStyle name="Normal 39 32" xfId="532"/>
    <cellStyle name="Normal 39 33" xfId="533"/>
    <cellStyle name="Normal 39 34" xfId="534"/>
    <cellStyle name="Normal 39 35" xfId="535"/>
    <cellStyle name="Normal 39 36" xfId="536"/>
    <cellStyle name="Normal 39 37" xfId="537"/>
    <cellStyle name="Normal 39 38" xfId="538"/>
    <cellStyle name="Normal 39 39" xfId="539"/>
    <cellStyle name="Normal 39 4" xfId="540"/>
    <cellStyle name="Normal 39 40" xfId="541"/>
    <cellStyle name="Normal 39 41" xfId="542"/>
    <cellStyle name="Normal 39 42" xfId="543"/>
    <cellStyle name="Normal 39 43" xfId="544"/>
    <cellStyle name="Normal 39 44" xfId="545"/>
    <cellStyle name="Normal 39 45" xfId="546"/>
    <cellStyle name="Normal 39 46" xfId="547"/>
    <cellStyle name="Normal 39 47" xfId="548"/>
    <cellStyle name="Normal 39 48" xfId="549"/>
    <cellStyle name="Normal 39 49" xfId="550"/>
    <cellStyle name="Normal 39 5" xfId="551"/>
    <cellStyle name="Normal 39 50" xfId="552"/>
    <cellStyle name="Normal 39 51" xfId="553"/>
    <cellStyle name="Normal 39 52" xfId="554"/>
    <cellStyle name="Normal 39 53" xfId="555"/>
    <cellStyle name="Normal 39 54" xfId="556"/>
    <cellStyle name="Normal 39 55" xfId="557"/>
    <cellStyle name="Normal 39 56" xfId="558"/>
    <cellStyle name="Normal 39 57" xfId="559"/>
    <cellStyle name="Normal 39 58" xfId="560"/>
    <cellStyle name="Normal 39 59" xfId="561"/>
    <cellStyle name="Normal 39 6" xfId="562"/>
    <cellStyle name="Normal 39 60" xfId="563"/>
    <cellStyle name="Normal 39 61" xfId="564"/>
    <cellStyle name="Normal 39 62" xfId="565"/>
    <cellStyle name="Normal 39 63" xfId="566"/>
    <cellStyle name="Normal 39 64" xfId="567"/>
    <cellStyle name="Normal 39 65" xfId="568"/>
    <cellStyle name="Normal 39 66" xfId="569"/>
    <cellStyle name="Normal 39 67" xfId="570"/>
    <cellStyle name="Normal 39 7" xfId="571"/>
    <cellStyle name="Normal 39 8" xfId="572"/>
    <cellStyle name="Normal 39 9" xfId="573"/>
    <cellStyle name="Normal 4" xfId="574"/>
    <cellStyle name="Normal 40 10" xfId="575"/>
    <cellStyle name="Normal 40 11" xfId="576"/>
    <cellStyle name="Normal 40 12" xfId="577"/>
    <cellStyle name="Normal 40 13" xfId="578"/>
    <cellStyle name="Normal 40 14" xfId="579"/>
    <cellStyle name="Normal 40 15" xfId="580"/>
    <cellStyle name="Normal 40 16" xfId="581"/>
    <cellStyle name="Normal 40 17" xfId="582"/>
    <cellStyle name="Normal 40 18" xfId="583"/>
    <cellStyle name="Normal 40 19" xfId="584"/>
    <cellStyle name="Normal 40 2" xfId="585"/>
    <cellStyle name="Normal 40 20" xfId="586"/>
    <cellStyle name="Normal 40 21" xfId="587"/>
    <cellStyle name="Normal 40 22" xfId="588"/>
    <cellStyle name="Normal 40 23" xfId="589"/>
    <cellStyle name="Normal 40 24" xfId="590"/>
    <cellStyle name="Normal 40 25" xfId="591"/>
    <cellStyle name="Normal 40 26" xfId="592"/>
    <cellStyle name="Normal 40 27" xfId="593"/>
    <cellStyle name="Normal 40 28" xfId="594"/>
    <cellStyle name="Normal 40 29" xfId="595"/>
    <cellStyle name="Normal 40 3" xfId="596"/>
    <cellStyle name="Normal 40 30" xfId="597"/>
    <cellStyle name="Normal 40 31" xfId="598"/>
    <cellStyle name="Normal 40 32" xfId="599"/>
    <cellStyle name="Normal 40 33" xfId="600"/>
    <cellStyle name="Normal 40 34" xfId="601"/>
    <cellStyle name="Normal 40 35" xfId="602"/>
    <cellStyle name="Normal 40 36" xfId="603"/>
    <cellStyle name="Normal 40 37" xfId="604"/>
    <cellStyle name="Normal 40 38" xfId="605"/>
    <cellStyle name="Normal 40 39" xfId="606"/>
    <cellStyle name="Normal 40 4" xfId="607"/>
    <cellStyle name="Normal 40 40" xfId="608"/>
    <cellStyle name="Normal 40 41" xfId="609"/>
    <cellStyle name="Normal 40 42" xfId="610"/>
    <cellStyle name="Normal 40 43" xfId="611"/>
    <cellStyle name="Normal 40 44" xfId="612"/>
    <cellStyle name="Normal 40 45" xfId="613"/>
    <cellStyle name="Normal 40 46" xfId="614"/>
    <cellStyle name="Normal 40 47" xfId="615"/>
    <cellStyle name="Normal 40 48" xfId="616"/>
    <cellStyle name="Normal 40 49" xfId="617"/>
    <cellStyle name="Normal 40 5" xfId="618"/>
    <cellStyle name="Normal 40 50" xfId="619"/>
    <cellStyle name="Normal 40 51" xfId="620"/>
    <cellStyle name="Normal 40 52" xfId="621"/>
    <cellStyle name="Normal 40 53" xfId="622"/>
    <cellStyle name="Normal 40 54" xfId="623"/>
    <cellStyle name="Normal 40 55" xfId="624"/>
    <cellStyle name="Normal 40 56" xfId="625"/>
    <cellStyle name="Normal 40 57" xfId="626"/>
    <cellStyle name="Normal 40 58" xfId="627"/>
    <cellStyle name="Normal 40 59" xfId="628"/>
    <cellStyle name="Normal 40 6" xfId="629"/>
    <cellStyle name="Normal 40 60" xfId="630"/>
    <cellStyle name="Normal 40 61" xfId="631"/>
    <cellStyle name="Normal 40 62" xfId="632"/>
    <cellStyle name="Normal 40 63" xfId="633"/>
    <cellStyle name="Normal 40 64" xfId="634"/>
    <cellStyle name="Normal 40 65" xfId="635"/>
    <cellStyle name="Normal 40 66" xfId="636"/>
    <cellStyle name="Normal 40 67" xfId="637"/>
    <cellStyle name="Normal 40 7" xfId="638"/>
    <cellStyle name="Normal 40 8" xfId="639"/>
    <cellStyle name="Normal 40 9" xfId="640"/>
    <cellStyle name="Normal 41" xfId="1023"/>
    <cellStyle name="Normal 42" xfId="1017"/>
    <cellStyle name="Normal 43" xfId="1024"/>
    <cellStyle name="Normal 44" xfId="1018"/>
    <cellStyle name="Normal 45" xfId="1019"/>
    <cellStyle name="Normal 46" xfId="1020"/>
    <cellStyle name="Normal 47" xfId="1029"/>
    <cellStyle name="Normal 48" xfId="1021"/>
    <cellStyle name="Normal 49" xfId="1030"/>
    <cellStyle name="Normal 5" xfId="1001"/>
    <cellStyle name="Normal 5 10" xfId="641"/>
    <cellStyle name="Normal 5 11" xfId="642"/>
    <cellStyle name="Normal 5 12" xfId="643"/>
    <cellStyle name="Normal 5 13" xfId="644"/>
    <cellStyle name="Normal 5 14" xfId="645"/>
    <cellStyle name="Normal 5 15" xfId="646"/>
    <cellStyle name="Normal 5 16" xfId="647"/>
    <cellStyle name="Normal 5 17" xfId="648"/>
    <cellStyle name="Normal 5 18" xfId="649"/>
    <cellStyle name="Normal 5 19" xfId="650"/>
    <cellStyle name="Normal 5 2" xfId="651"/>
    <cellStyle name="Normal 5 20" xfId="652"/>
    <cellStyle name="Normal 5 21" xfId="653"/>
    <cellStyle name="Normal 5 22" xfId="654"/>
    <cellStyle name="Normal 5 23" xfId="655"/>
    <cellStyle name="Normal 5 24" xfId="656"/>
    <cellStyle name="Normal 5 25" xfId="657"/>
    <cellStyle name="Normal 5 26" xfId="658"/>
    <cellStyle name="Normal 5 27" xfId="659"/>
    <cellStyle name="Normal 5 28" xfId="660"/>
    <cellStyle name="Normal 5 29" xfId="661"/>
    <cellStyle name="Normal 5 3" xfId="662"/>
    <cellStyle name="Normal 5 30" xfId="663"/>
    <cellStyle name="Normal 5 31" xfId="664"/>
    <cellStyle name="Normal 5 32" xfId="665"/>
    <cellStyle name="Normal 5 33" xfId="666"/>
    <cellStyle name="Normal 5 34" xfId="667"/>
    <cellStyle name="Normal 5 35" xfId="668"/>
    <cellStyle name="Normal 5 36" xfId="669"/>
    <cellStyle name="Normal 5 37" xfId="670"/>
    <cellStyle name="Normal 5 38" xfId="671"/>
    <cellStyle name="Normal 5 39" xfId="672"/>
    <cellStyle name="Normal 5 4" xfId="673"/>
    <cellStyle name="Normal 5 40" xfId="674"/>
    <cellStyle name="Normal 5 41" xfId="675"/>
    <cellStyle name="Normal 5 42" xfId="676"/>
    <cellStyle name="Normal 5 43" xfId="677"/>
    <cellStyle name="Normal 5 44" xfId="678"/>
    <cellStyle name="Normal 5 45" xfId="679"/>
    <cellStyle name="Normal 5 46" xfId="680"/>
    <cellStyle name="Normal 5 47" xfId="681"/>
    <cellStyle name="Normal 5 48" xfId="682"/>
    <cellStyle name="Normal 5 49" xfId="683"/>
    <cellStyle name="Normal 5 5" xfId="3"/>
    <cellStyle name="Normal 5 50" xfId="684"/>
    <cellStyle name="Normal 5 51" xfId="685"/>
    <cellStyle name="Normal 5 52" xfId="686"/>
    <cellStyle name="Normal 5 53" xfId="687"/>
    <cellStyle name="Normal 5 54" xfId="688"/>
    <cellStyle name="Normal 5 55" xfId="689"/>
    <cellStyle name="Normal 5 56" xfId="690"/>
    <cellStyle name="Normal 5 57" xfId="691"/>
    <cellStyle name="Normal 5 58" xfId="692"/>
    <cellStyle name="Normal 5 59" xfId="693"/>
    <cellStyle name="Normal 5 6" xfId="4"/>
    <cellStyle name="Normal 5 60" xfId="694"/>
    <cellStyle name="Normal 5 61" xfId="695"/>
    <cellStyle name="Normal 5 62" xfId="696"/>
    <cellStyle name="Normal 5 63" xfId="697"/>
    <cellStyle name="Normal 5 64" xfId="698"/>
    <cellStyle name="Normal 5 65" xfId="699"/>
    <cellStyle name="Normal 5 66" xfId="700"/>
    <cellStyle name="Normal 5 67" xfId="701"/>
    <cellStyle name="Normal 5 68" xfId="702"/>
    <cellStyle name="Normal 5 69" xfId="703"/>
    <cellStyle name="Normal 5 7" xfId="704"/>
    <cellStyle name="Normal 5 70" xfId="705"/>
    <cellStyle name="Normal 5 71" xfId="706"/>
    <cellStyle name="Normal 5 72" xfId="707"/>
    <cellStyle name="Normal 5 73" xfId="708"/>
    <cellStyle name="Normal 5 74" xfId="709"/>
    <cellStyle name="Normal 5 75" xfId="710"/>
    <cellStyle name="Normal 5 76" xfId="711"/>
    <cellStyle name="Normal 5 77" xfId="712"/>
    <cellStyle name="Normal 5 78" xfId="713"/>
    <cellStyle name="Normal 5 79" xfId="714"/>
    <cellStyle name="Normal 5 8" xfId="715"/>
    <cellStyle name="Normal 5 80" xfId="716"/>
    <cellStyle name="Normal 5 81" xfId="717"/>
    <cellStyle name="Normal 5 9" xfId="718"/>
    <cellStyle name="Normal 50" xfId="1022"/>
    <cellStyle name="Normal 51" xfId="1033"/>
    <cellStyle name="Normal 52" xfId="1032"/>
    <cellStyle name="Normal 53" xfId="1031"/>
    <cellStyle name="Normal 54" xfId="1028"/>
    <cellStyle name="Normal 55" xfId="1027"/>
    <cellStyle name="Normal 56" xfId="1026"/>
    <cellStyle name="Normal 57" xfId="1025"/>
    <cellStyle name="Normal 58" xfId="1034"/>
    <cellStyle name="Normal 59" xfId="1035"/>
    <cellStyle name="Normal 6" xfId="1002"/>
    <cellStyle name="Normal 6 10" xfId="719"/>
    <cellStyle name="Normal 6 11" xfId="720"/>
    <cellStyle name="Normal 6 12" xfId="721"/>
    <cellStyle name="Normal 6 2" xfId="722"/>
    <cellStyle name="Normal 6 3" xfId="723"/>
    <cellStyle name="Normal 6 4" xfId="724"/>
    <cellStyle name="Normal 6 5" xfId="725"/>
    <cellStyle name="Normal 6 6" xfId="726"/>
    <cellStyle name="Normal 6 7" xfId="727"/>
    <cellStyle name="Normal 6 8" xfId="728"/>
    <cellStyle name="Normal 6 9" xfId="729"/>
    <cellStyle name="Normal 7" xfId="1003"/>
    <cellStyle name="Normal 7 10" xfId="730"/>
    <cellStyle name="Normal 7 11" xfId="731"/>
    <cellStyle name="Normal 7 12" xfId="732"/>
    <cellStyle name="Normal 7 13" xfId="733"/>
    <cellStyle name="Normal 7 14" xfId="734"/>
    <cellStyle name="Normal 7 15" xfId="735"/>
    <cellStyle name="Normal 7 16" xfId="736"/>
    <cellStyle name="Normal 7 17" xfId="737"/>
    <cellStyle name="Normal 7 18" xfId="738"/>
    <cellStyle name="Normal 7 19" xfId="739"/>
    <cellStyle name="Normal 7 2" xfId="740"/>
    <cellStyle name="Normal 7 20" xfId="741"/>
    <cellStyle name="Normal 7 21" xfId="742"/>
    <cellStyle name="Normal 7 22" xfId="743"/>
    <cellStyle name="Normal 7 23" xfId="744"/>
    <cellStyle name="Normal 7 24" xfId="745"/>
    <cellStyle name="Normal 7 25" xfId="746"/>
    <cellStyle name="Normal 7 26" xfId="747"/>
    <cellStyle name="Normal 7 27" xfId="748"/>
    <cellStyle name="Normal 7 28" xfId="749"/>
    <cellStyle name="Normal 7 29" xfId="750"/>
    <cellStyle name="Normal 7 3" xfId="751"/>
    <cellStyle name="Normal 7 30" xfId="752"/>
    <cellStyle name="Normal 7 31" xfId="753"/>
    <cellStyle name="Normal 7 32" xfId="754"/>
    <cellStyle name="Normal 7 33" xfId="755"/>
    <cellStyle name="Normal 7 34" xfId="756"/>
    <cellStyle name="Normal 7 35" xfId="757"/>
    <cellStyle name="Normal 7 36" xfId="758"/>
    <cellStyle name="Normal 7 37" xfId="759"/>
    <cellStyle name="Normal 7 38" xfId="760"/>
    <cellStyle name="Normal 7 39" xfId="761"/>
    <cellStyle name="Normal 7 4" xfId="762"/>
    <cellStyle name="Normal 7 40" xfId="763"/>
    <cellStyle name="Normal 7 41" xfId="764"/>
    <cellStyle name="Normal 7 42" xfId="765"/>
    <cellStyle name="Normal 7 43" xfId="766"/>
    <cellStyle name="Normal 7 44" xfId="767"/>
    <cellStyle name="Normal 7 45" xfId="768"/>
    <cellStyle name="Normal 7 46" xfId="769"/>
    <cellStyle name="Normal 7 47" xfId="770"/>
    <cellStyle name="Normal 7 48" xfId="771"/>
    <cellStyle name="Normal 7 49" xfId="772"/>
    <cellStyle name="Normal 7 5" xfId="773"/>
    <cellStyle name="Normal 7 50" xfId="774"/>
    <cellStyle name="Normal 7 51" xfId="775"/>
    <cellStyle name="Normal 7 52" xfId="776"/>
    <cellStyle name="Normal 7 53" xfId="777"/>
    <cellStyle name="Normal 7 54" xfId="778"/>
    <cellStyle name="Normal 7 55" xfId="779"/>
    <cellStyle name="Normal 7 56" xfId="780"/>
    <cellStyle name="Normal 7 57" xfId="781"/>
    <cellStyle name="Normal 7 58" xfId="782"/>
    <cellStyle name="Normal 7 59" xfId="783"/>
    <cellStyle name="Normal 7 6" xfId="784"/>
    <cellStyle name="Normal 7 60" xfId="785"/>
    <cellStyle name="Normal 7 61" xfId="786"/>
    <cellStyle name="Normal 7 62" xfId="787"/>
    <cellStyle name="Normal 7 63" xfId="788"/>
    <cellStyle name="Normal 7 64" xfId="789"/>
    <cellStyle name="Normal 7 65" xfId="790"/>
    <cellStyle name="Normal 7 66" xfId="791"/>
    <cellStyle name="Normal 7 67" xfId="792"/>
    <cellStyle name="Normal 7 68" xfId="793"/>
    <cellStyle name="Normal 7 69" xfId="794"/>
    <cellStyle name="Normal 7 7" xfId="795"/>
    <cellStyle name="Normal 7 70" xfId="796"/>
    <cellStyle name="Normal 7 71" xfId="797"/>
    <cellStyle name="Normal 7 72" xfId="798"/>
    <cellStyle name="Normal 7 73" xfId="799"/>
    <cellStyle name="Normal 7 74" xfId="800"/>
    <cellStyle name="Normal 7 75" xfId="801"/>
    <cellStyle name="Normal 7 76" xfId="802"/>
    <cellStyle name="Normal 7 77" xfId="803"/>
    <cellStyle name="Normal 7 78" xfId="804"/>
    <cellStyle name="Normal 7 79" xfId="805"/>
    <cellStyle name="Normal 7 8" xfId="5"/>
    <cellStyle name="Normal 7 80" xfId="806"/>
    <cellStyle name="Normal 7 81" xfId="807"/>
    <cellStyle name="Normal 7 82" xfId="808"/>
    <cellStyle name="Normal 7 83" xfId="809"/>
    <cellStyle name="Normal 7 84" xfId="810"/>
    <cellStyle name="Normal 7 85" xfId="811"/>
    <cellStyle name="Normal 7 86" xfId="812"/>
    <cellStyle name="Normal 7 87" xfId="813"/>
    <cellStyle name="Normal 7 88" xfId="814"/>
    <cellStyle name="Normal 7 89" xfId="815"/>
    <cellStyle name="Normal 7 9" xfId="816"/>
    <cellStyle name="Normal 7 90" xfId="817"/>
    <cellStyle name="Normal 7 91" xfId="818"/>
    <cellStyle name="Normal 7 92" xfId="819"/>
    <cellStyle name="Normal 8" xfId="1008"/>
    <cellStyle name="Normal 8 10" xfId="820"/>
    <cellStyle name="Normal 8 11" xfId="2"/>
    <cellStyle name="Normal 8 12" xfId="821"/>
    <cellStyle name="Normal 8 13" xfId="822"/>
    <cellStyle name="Normal 8 14" xfId="823"/>
    <cellStyle name="Normal 8 15" xfId="824"/>
    <cellStyle name="Normal 8 16" xfId="825"/>
    <cellStyle name="Normal 8 17" xfId="826"/>
    <cellStyle name="Normal 8 18" xfId="827"/>
    <cellStyle name="Normal 8 19" xfId="828"/>
    <cellStyle name="Normal 8 2" xfId="829"/>
    <cellStyle name="Normal 8 20" xfId="830"/>
    <cellStyle name="Normal 8 21" xfId="831"/>
    <cellStyle name="Normal 8 22" xfId="832"/>
    <cellStyle name="Normal 8 23" xfId="833"/>
    <cellStyle name="Normal 8 24" xfId="834"/>
    <cellStyle name="Normal 8 25" xfId="835"/>
    <cellStyle name="Normal 8 26" xfId="836"/>
    <cellStyle name="Normal 8 27" xfId="837"/>
    <cellStyle name="Normal 8 28" xfId="838"/>
    <cellStyle name="Normal 8 29" xfId="839"/>
    <cellStyle name="Normal 8 3" xfId="840"/>
    <cellStyle name="Normal 8 30" xfId="841"/>
    <cellStyle name="Normal 8 31" xfId="842"/>
    <cellStyle name="Normal 8 32" xfId="843"/>
    <cellStyle name="Normal 8 33" xfId="844"/>
    <cellStyle name="Normal 8 34" xfId="845"/>
    <cellStyle name="Normal 8 35" xfId="846"/>
    <cellStyle name="Normal 8 36" xfId="847"/>
    <cellStyle name="Normal 8 37" xfId="848"/>
    <cellStyle name="Normal 8 38" xfId="849"/>
    <cellStyle name="Normal 8 39" xfId="850"/>
    <cellStyle name="Normal 8 4" xfId="851"/>
    <cellStyle name="Normal 8 40" xfId="852"/>
    <cellStyle name="Normal 8 41" xfId="853"/>
    <cellStyle name="Normal 8 42" xfId="854"/>
    <cellStyle name="Normal 8 43" xfId="855"/>
    <cellStyle name="Normal 8 44" xfId="856"/>
    <cellStyle name="Normal 8 45" xfId="857"/>
    <cellStyle name="Normal 8 46" xfId="858"/>
    <cellStyle name="Normal 8 47" xfId="859"/>
    <cellStyle name="Normal 8 48" xfId="860"/>
    <cellStyle name="Normal 8 49" xfId="861"/>
    <cellStyle name="Normal 8 5" xfId="862"/>
    <cellStyle name="Normal 8 50" xfId="863"/>
    <cellStyle name="Normal 8 51" xfId="864"/>
    <cellStyle name="Normal 8 52" xfId="865"/>
    <cellStyle name="Normal 8 53" xfId="866"/>
    <cellStyle name="Normal 8 54" xfId="867"/>
    <cellStyle name="Normal 8 55" xfId="868"/>
    <cellStyle name="Normal 8 56" xfId="869"/>
    <cellStyle name="Normal 8 57" xfId="870"/>
    <cellStyle name="Normal 8 58" xfId="871"/>
    <cellStyle name="Normal 8 59" xfId="872"/>
    <cellStyle name="Normal 8 6" xfId="873"/>
    <cellStyle name="Normal 8 60" xfId="874"/>
    <cellStyle name="Normal 8 61" xfId="875"/>
    <cellStyle name="Normal 8 62" xfId="876"/>
    <cellStyle name="Normal 8 63" xfId="877"/>
    <cellStyle name="Normal 8 64" xfId="878"/>
    <cellStyle name="Normal 8 65" xfId="879"/>
    <cellStyle name="Normal 8 66" xfId="880"/>
    <cellStyle name="Normal 8 67" xfId="881"/>
    <cellStyle name="Normal 8 68" xfId="882"/>
    <cellStyle name="Normal 8 69" xfId="883"/>
    <cellStyle name="Normal 8 7" xfId="884"/>
    <cellStyle name="Normal 8 70" xfId="885"/>
    <cellStyle name="Normal 8 71" xfId="886"/>
    <cellStyle name="Normal 8 72" xfId="887"/>
    <cellStyle name="Normal 8 73" xfId="888"/>
    <cellStyle name="Normal 8 74" xfId="889"/>
    <cellStyle name="Normal 8 75" xfId="890"/>
    <cellStyle name="Normal 8 76" xfId="891"/>
    <cellStyle name="Normal 8 77" xfId="892"/>
    <cellStyle name="Normal 8 78" xfId="893"/>
    <cellStyle name="Normal 8 79" xfId="894"/>
    <cellStyle name="Normal 8 8" xfId="895"/>
    <cellStyle name="Normal 8 80" xfId="896"/>
    <cellStyle name="Normal 8 81" xfId="897"/>
    <cellStyle name="Normal 8 82" xfId="898"/>
    <cellStyle name="Normal 8 83" xfId="899"/>
    <cellStyle name="Normal 8 84" xfId="900"/>
    <cellStyle name="Normal 8 85" xfId="901"/>
    <cellStyle name="Normal 8 86" xfId="902"/>
    <cellStyle name="Normal 8 87" xfId="903"/>
    <cellStyle name="Normal 8 88" xfId="904"/>
    <cellStyle name="Normal 8 89" xfId="905"/>
    <cellStyle name="Normal 8 9" xfId="906"/>
    <cellStyle name="Normal 8 90" xfId="907"/>
    <cellStyle name="Normal 8 91" xfId="908"/>
    <cellStyle name="Normal 8 92" xfId="909"/>
    <cellStyle name="Normal 9" xfId="1005"/>
    <cellStyle name="Normal 9 10" xfId="910"/>
    <cellStyle name="Normal 9 11" xfId="911"/>
    <cellStyle name="Normal 9 12" xfId="912"/>
    <cellStyle name="Normal 9 13" xfId="913"/>
    <cellStyle name="Normal 9 14" xfId="914"/>
    <cellStyle name="Normal 9 15" xfId="915"/>
    <cellStyle name="Normal 9 16" xfId="916"/>
    <cellStyle name="Normal 9 17" xfId="917"/>
    <cellStyle name="Normal 9 18" xfId="918"/>
    <cellStyle name="Normal 9 19" xfId="919"/>
    <cellStyle name="Normal 9 2" xfId="920"/>
    <cellStyle name="Normal 9 20" xfId="921"/>
    <cellStyle name="Normal 9 21" xfId="922"/>
    <cellStyle name="Normal 9 22" xfId="923"/>
    <cellStyle name="Normal 9 23" xfId="924"/>
    <cellStyle name="Normal 9 24" xfId="925"/>
    <cellStyle name="Normal 9 25" xfId="926"/>
    <cellStyle name="Normal 9 26" xfId="927"/>
    <cellStyle name="Normal 9 27" xfId="928"/>
    <cellStyle name="Normal 9 28" xfId="929"/>
    <cellStyle name="Normal 9 29" xfId="930"/>
    <cellStyle name="Normal 9 3" xfId="931"/>
    <cellStyle name="Normal 9 30" xfId="932"/>
    <cellStyle name="Normal 9 31" xfId="933"/>
    <cellStyle name="Normal 9 32" xfId="934"/>
    <cellStyle name="Normal 9 33" xfId="935"/>
    <cellStyle name="Normal 9 34" xfId="936"/>
    <cellStyle name="Normal 9 35" xfId="937"/>
    <cellStyle name="Normal 9 36" xfId="938"/>
    <cellStyle name="Normal 9 37" xfId="939"/>
    <cellStyle name="Normal 9 38" xfId="940"/>
    <cellStyle name="Normal 9 39" xfId="941"/>
    <cellStyle name="Normal 9 4" xfId="942"/>
    <cellStyle name="Normal 9 40" xfId="943"/>
    <cellStyle name="Normal 9 41" xfId="944"/>
    <cellStyle name="Normal 9 42" xfId="945"/>
    <cellStyle name="Normal 9 43" xfId="946"/>
    <cellStyle name="Normal 9 44" xfId="947"/>
    <cellStyle name="Normal 9 45" xfId="948"/>
    <cellStyle name="Normal 9 46" xfId="949"/>
    <cellStyle name="Normal 9 47" xfId="950"/>
    <cellStyle name="Normal 9 48" xfId="951"/>
    <cellStyle name="Normal 9 49" xfId="952"/>
    <cellStyle name="Normal 9 5" xfId="953"/>
    <cellStyle name="Normal 9 50" xfId="954"/>
    <cellStyle name="Normal 9 51" xfId="955"/>
    <cellStyle name="Normal 9 52" xfId="956"/>
    <cellStyle name="Normal 9 53" xfId="957"/>
    <cellStyle name="Normal 9 54" xfId="958"/>
    <cellStyle name="Normal 9 55" xfId="959"/>
    <cellStyle name="Normal 9 56" xfId="960"/>
    <cellStyle name="Normal 9 57" xfId="961"/>
    <cellStyle name="Normal 9 58" xfId="962"/>
    <cellStyle name="Normal 9 59" xfId="963"/>
    <cellStyle name="Normal 9 6" xfId="964"/>
    <cellStyle name="Normal 9 60" xfId="965"/>
    <cellStyle name="Normal 9 61" xfId="966"/>
    <cellStyle name="Normal 9 62" xfId="967"/>
    <cellStyle name="Normal 9 63" xfId="968"/>
    <cellStyle name="Normal 9 64" xfId="969"/>
    <cellStyle name="Normal 9 65" xfId="970"/>
    <cellStyle name="Normal 9 66" xfId="971"/>
    <cellStyle name="Normal 9 67" xfId="972"/>
    <cellStyle name="Normal 9 68" xfId="973"/>
    <cellStyle name="Normal 9 69" xfId="974"/>
    <cellStyle name="Normal 9 7" xfId="975"/>
    <cellStyle name="Normal 9 70" xfId="976"/>
    <cellStyle name="Normal 9 71" xfId="977"/>
    <cellStyle name="Normal 9 72" xfId="978"/>
    <cellStyle name="Normal 9 73" xfId="979"/>
    <cellStyle name="Normal 9 74" xfId="980"/>
    <cellStyle name="Normal 9 75" xfId="981"/>
    <cellStyle name="Normal 9 76" xfId="982"/>
    <cellStyle name="Normal 9 77" xfId="983"/>
    <cellStyle name="Normal 9 78" xfId="984"/>
    <cellStyle name="Normal 9 79" xfId="985"/>
    <cellStyle name="Normal 9 8" xfId="986"/>
    <cellStyle name="Normal 9 80" xfId="987"/>
    <cellStyle name="Normal 9 81" xfId="988"/>
    <cellStyle name="Normal 9 82" xfId="989"/>
    <cellStyle name="Normal 9 83" xfId="990"/>
    <cellStyle name="Normal 9 84" xfId="991"/>
    <cellStyle name="Normal 9 85" xfId="992"/>
    <cellStyle name="Normal 9 86" xfId="993"/>
    <cellStyle name="Normal 9 87" xfId="994"/>
    <cellStyle name="Normal 9 88" xfId="995"/>
    <cellStyle name="Normal 9 89" xfId="996"/>
    <cellStyle name="Normal 9 9" xfId="997"/>
    <cellStyle name="Normal 9 90" xfId="998"/>
    <cellStyle name="Normal 9 91" xfId="999"/>
    <cellStyle name="Normal 9 92" xfId="1000"/>
    <cellStyle name="Нормален" xfId="0" builtinId="0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FFCC"/>
      <color rgb="FFFFFF99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024"/>
  <sheetViews>
    <sheetView topLeftCell="A1872" zoomScale="80" zoomScaleNormal="80" workbookViewId="0">
      <selection activeCell="M1887" sqref="M1887"/>
    </sheetView>
  </sheetViews>
  <sheetFormatPr defaultColWidth="9.140625" defaultRowHeight="12.75" x14ac:dyDescent="0.2"/>
  <cols>
    <col min="1" max="1" width="9" style="111" customWidth="1"/>
    <col min="2" max="2" width="65.7109375" style="111" customWidth="1"/>
    <col min="3" max="3" width="10.7109375" style="111" bestFit="1" customWidth="1"/>
    <col min="4" max="4" width="7.85546875" style="111" bestFit="1" customWidth="1"/>
    <col min="5" max="5" width="9.5703125" style="111" customWidth="1"/>
    <col min="6" max="6" width="10.7109375" style="111" bestFit="1" customWidth="1"/>
    <col min="7" max="16384" width="9.140625" style="111"/>
  </cols>
  <sheetData>
    <row r="1" spans="1:6" ht="12.75" customHeight="1" x14ac:dyDescent="0.2">
      <c r="A1" s="741" t="s">
        <v>76</v>
      </c>
      <c r="B1" s="741"/>
      <c r="C1" s="741"/>
      <c r="D1" s="741"/>
      <c r="E1" s="741"/>
      <c r="F1" s="741"/>
    </row>
    <row r="2" spans="1:6" ht="12.75" customHeight="1" x14ac:dyDescent="0.2">
      <c r="A2" s="741"/>
      <c r="B2" s="741"/>
      <c r="C2" s="741"/>
      <c r="D2" s="741"/>
      <c r="E2" s="741"/>
      <c r="F2" s="741"/>
    </row>
    <row r="3" spans="1:6" ht="28.5" x14ac:dyDescent="0.2">
      <c r="A3" s="80" t="s">
        <v>50</v>
      </c>
      <c r="B3" s="743" t="s">
        <v>88</v>
      </c>
      <c r="C3" s="743"/>
      <c r="D3" s="743"/>
      <c r="E3" s="743"/>
      <c r="F3" s="743"/>
    </row>
    <row r="4" spans="1:6" ht="14.25" x14ac:dyDescent="0.2">
      <c r="A4" s="109"/>
      <c r="B4" s="113"/>
      <c r="C4" s="113"/>
      <c r="D4" s="113"/>
      <c r="E4" s="113"/>
    </row>
    <row r="5" spans="1:6" ht="14.25" customHeight="1" x14ac:dyDescent="0.2">
      <c r="A5" s="740" t="s">
        <v>123</v>
      </c>
      <c r="B5" s="740"/>
      <c r="C5" s="740"/>
      <c r="D5" s="740"/>
      <c r="E5" s="740"/>
      <c r="F5" s="740"/>
    </row>
    <row r="6" spans="1:6" ht="14.25" x14ac:dyDescent="0.2">
      <c r="A6" s="740"/>
      <c r="B6" s="740"/>
      <c r="C6" s="740"/>
      <c r="D6" s="740"/>
      <c r="E6" s="740"/>
    </row>
    <row r="7" spans="1:6" ht="14.25" x14ac:dyDescent="0.2">
      <c r="A7" s="53" t="s">
        <v>1</v>
      </c>
      <c r="B7" s="54" t="s">
        <v>2</v>
      </c>
      <c r="C7" s="55" t="s">
        <v>3</v>
      </c>
      <c r="D7" s="54" t="s">
        <v>9</v>
      </c>
      <c r="E7" s="54" t="s">
        <v>13</v>
      </c>
      <c r="F7" s="56" t="s">
        <v>15</v>
      </c>
    </row>
    <row r="8" spans="1:6" ht="14.25" x14ac:dyDescent="0.2">
      <c r="A8" s="57" t="s">
        <v>4</v>
      </c>
      <c r="B8" s="58"/>
      <c r="C8" s="59"/>
      <c r="D8" s="58"/>
      <c r="E8" s="60" t="s">
        <v>14</v>
      </c>
      <c r="F8" s="61"/>
    </row>
    <row r="9" spans="1:6" ht="1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15" x14ac:dyDescent="0.25">
      <c r="A10" s="62" t="s">
        <v>40</v>
      </c>
      <c r="B10" s="62" t="s">
        <v>41</v>
      </c>
      <c r="C10" s="63"/>
      <c r="D10" s="87"/>
      <c r="E10" s="87"/>
      <c r="F10" s="64"/>
    </row>
    <row r="11" spans="1:6" ht="15" x14ac:dyDescent="0.2">
      <c r="A11" s="116">
        <v>1</v>
      </c>
      <c r="B11" s="35" t="s">
        <v>48</v>
      </c>
      <c r="C11" s="116" t="s">
        <v>5</v>
      </c>
      <c r="D11" s="89">
        <v>426</v>
      </c>
      <c r="E11" s="89">
        <v>3.55</v>
      </c>
      <c r="F11" s="65">
        <v>1512.3</v>
      </c>
    </row>
    <row r="12" spans="1:6" ht="30" x14ac:dyDescent="0.2">
      <c r="A12" s="116">
        <v>2</v>
      </c>
      <c r="B12" s="35" t="s">
        <v>42</v>
      </c>
      <c r="C12" s="116" t="s">
        <v>274</v>
      </c>
      <c r="D12" s="89">
        <v>162.9</v>
      </c>
      <c r="E12" s="89">
        <v>5.43</v>
      </c>
      <c r="F12" s="65">
        <v>884.54700000000003</v>
      </c>
    </row>
    <row r="13" spans="1:6" ht="15" x14ac:dyDescent="0.2">
      <c r="A13" s="116">
        <v>3</v>
      </c>
      <c r="B13" s="35" t="s">
        <v>0</v>
      </c>
      <c r="C13" s="116" t="s">
        <v>5</v>
      </c>
      <c r="D13" s="89">
        <v>10</v>
      </c>
      <c r="E13" s="3">
        <v>5.88</v>
      </c>
      <c r="F13" s="65">
        <v>58.8</v>
      </c>
    </row>
    <row r="14" spans="1:6" ht="15" x14ac:dyDescent="0.2">
      <c r="A14" s="116">
        <v>4</v>
      </c>
      <c r="B14" s="35" t="s">
        <v>25</v>
      </c>
      <c r="C14" s="116" t="s">
        <v>274</v>
      </c>
      <c r="D14" s="89">
        <v>12.5</v>
      </c>
      <c r="E14" s="3">
        <v>4.46</v>
      </c>
      <c r="F14" s="65">
        <v>55.75</v>
      </c>
    </row>
    <row r="15" spans="1:6" ht="30" x14ac:dyDescent="0.2">
      <c r="A15" s="116">
        <v>5</v>
      </c>
      <c r="B15" s="35" t="s">
        <v>96</v>
      </c>
      <c r="C15" s="34" t="s">
        <v>275</v>
      </c>
      <c r="D15" s="89">
        <v>17.920000000000002</v>
      </c>
      <c r="E15" s="89">
        <v>16.91</v>
      </c>
      <c r="F15" s="65">
        <v>303.02720000000005</v>
      </c>
    </row>
    <row r="16" spans="1:6" ht="30" x14ac:dyDescent="0.2">
      <c r="A16" s="737">
        <v>6</v>
      </c>
      <c r="B16" s="35" t="s">
        <v>49</v>
      </c>
      <c r="C16" s="34"/>
      <c r="D16" s="89"/>
      <c r="E16" s="90"/>
      <c r="F16" s="65"/>
    </row>
    <row r="17" spans="1:6" ht="15" x14ac:dyDescent="0.2">
      <c r="A17" s="738"/>
      <c r="B17" s="4" t="s">
        <v>104</v>
      </c>
      <c r="C17" s="34" t="s">
        <v>275</v>
      </c>
      <c r="D17" s="89">
        <v>214.21</v>
      </c>
      <c r="E17" s="6">
        <v>6.78</v>
      </c>
      <c r="F17" s="65">
        <v>1452.3438000000001</v>
      </c>
    </row>
    <row r="18" spans="1:6" ht="15" x14ac:dyDescent="0.2">
      <c r="A18" s="738"/>
      <c r="B18" s="5" t="s">
        <v>105</v>
      </c>
      <c r="C18" s="34" t="s">
        <v>275</v>
      </c>
      <c r="D18" s="89">
        <v>53.55</v>
      </c>
      <c r="E18" s="7">
        <v>24.85</v>
      </c>
      <c r="F18" s="65">
        <v>1330.7175</v>
      </c>
    </row>
    <row r="19" spans="1:6" ht="30" x14ac:dyDescent="0.2">
      <c r="A19" s="116">
        <v>7</v>
      </c>
      <c r="B19" s="46" t="s">
        <v>26</v>
      </c>
      <c r="C19" s="34" t="s">
        <v>275</v>
      </c>
      <c r="D19" s="89">
        <v>53.55</v>
      </c>
      <c r="E19" s="8">
        <v>6.49</v>
      </c>
      <c r="F19" s="65">
        <v>347.53949999999998</v>
      </c>
    </row>
    <row r="20" spans="1:6" ht="15" x14ac:dyDescent="0.2">
      <c r="A20" s="116">
        <v>8</v>
      </c>
      <c r="B20" s="47" t="s">
        <v>27</v>
      </c>
      <c r="C20" s="34" t="s">
        <v>275</v>
      </c>
      <c r="D20" s="89">
        <v>53.55</v>
      </c>
      <c r="E20" s="9">
        <v>4.8899999999999997</v>
      </c>
      <c r="F20" s="65">
        <v>261.85949999999997</v>
      </c>
    </row>
    <row r="21" spans="1:6" ht="30" x14ac:dyDescent="0.2">
      <c r="A21" s="116">
        <v>9</v>
      </c>
      <c r="B21" s="43" t="s">
        <v>95</v>
      </c>
      <c r="C21" s="34" t="s">
        <v>275</v>
      </c>
      <c r="D21" s="89">
        <v>267.77</v>
      </c>
      <c r="E21" s="10">
        <v>14.6</v>
      </c>
      <c r="F21" s="65">
        <v>3909.4419999999996</v>
      </c>
    </row>
    <row r="22" spans="1:6" ht="15" x14ac:dyDescent="0.2">
      <c r="A22" s="116">
        <v>10</v>
      </c>
      <c r="B22" s="37" t="s">
        <v>276</v>
      </c>
      <c r="C22" s="116" t="s">
        <v>274</v>
      </c>
      <c r="D22" s="89">
        <v>338.4</v>
      </c>
      <c r="E22" s="11">
        <v>4.2300000000000004</v>
      </c>
      <c r="F22" s="65">
        <v>1431.432</v>
      </c>
    </row>
    <row r="23" spans="1:6" ht="60" x14ac:dyDescent="0.2">
      <c r="A23" s="116">
        <v>11</v>
      </c>
      <c r="B23" s="84" t="s">
        <v>84</v>
      </c>
      <c r="C23" s="34" t="s">
        <v>275</v>
      </c>
      <c r="D23" s="89">
        <v>65.709999999999994</v>
      </c>
      <c r="E23" s="12">
        <v>41.85</v>
      </c>
      <c r="F23" s="65">
        <v>2749.9634999999998</v>
      </c>
    </row>
    <row r="24" spans="1:6" ht="45" x14ac:dyDescent="0.2">
      <c r="A24" s="116">
        <v>12</v>
      </c>
      <c r="B24" s="85" t="s">
        <v>148</v>
      </c>
      <c r="C24" s="34" t="s">
        <v>275</v>
      </c>
      <c r="D24" s="89">
        <v>122.23</v>
      </c>
      <c r="E24" s="13">
        <v>40.200000000000003</v>
      </c>
      <c r="F24" s="65">
        <v>4913.6460000000006</v>
      </c>
    </row>
    <row r="25" spans="1:6" ht="15" x14ac:dyDescent="0.2">
      <c r="A25" s="116">
        <v>13</v>
      </c>
      <c r="B25" s="37" t="s">
        <v>7</v>
      </c>
      <c r="C25" s="116" t="s">
        <v>8</v>
      </c>
      <c r="D25" s="36">
        <v>4</v>
      </c>
      <c r="E25" s="14">
        <v>82.8</v>
      </c>
      <c r="F25" s="65">
        <v>331.2</v>
      </c>
    </row>
    <row r="26" spans="1:6" ht="15" x14ac:dyDescent="0.25">
      <c r="A26" s="116">
        <v>14</v>
      </c>
      <c r="B26" s="32" t="s">
        <v>106</v>
      </c>
      <c r="C26" s="83" t="s">
        <v>5</v>
      </c>
      <c r="D26" s="89">
        <v>10</v>
      </c>
      <c r="E26" s="15">
        <v>35.97</v>
      </c>
      <c r="F26" s="65">
        <v>359.7</v>
      </c>
    </row>
    <row r="27" spans="1:6" ht="15" x14ac:dyDescent="0.2">
      <c r="A27" s="116">
        <v>15</v>
      </c>
      <c r="B27" s="38" t="s">
        <v>85</v>
      </c>
      <c r="C27" s="116" t="s">
        <v>274</v>
      </c>
      <c r="D27" s="89">
        <v>12.5</v>
      </c>
      <c r="E27" s="15">
        <v>43.88</v>
      </c>
      <c r="F27" s="65">
        <v>548.5</v>
      </c>
    </row>
    <row r="28" spans="1:6" ht="30" x14ac:dyDescent="0.2">
      <c r="A28" s="116">
        <v>16</v>
      </c>
      <c r="B28" s="31" t="s">
        <v>101</v>
      </c>
      <c r="C28" s="116" t="s">
        <v>12</v>
      </c>
      <c r="D28" s="89">
        <v>15.64</v>
      </c>
      <c r="E28" s="16">
        <v>189.85</v>
      </c>
      <c r="F28" s="65">
        <v>2969.2539999999999</v>
      </c>
    </row>
    <row r="29" spans="1:6" ht="15" x14ac:dyDescent="0.2">
      <c r="A29" s="116">
        <v>17</v>
      </c>
      <c r="B29" s="31" t="s">
        <v>124</v>
      </c>
      <c r="C29" s="116" t="s">
        <v>274</v>
      </c>
      <c r="D29" s="89">
        <v>162.9</v>
      </c>
      <c r="E29" s="16">
        <v>1.8</v>
      </c>
      <c r="F29" s="65">
        <v>293.22000000000003</v>
      </c>
    </row>
    <row r="30" spans="1:6" ht="15" x14ac:dyDescent="0.2">
      <c r="A30" s="116">
        <v>18</v>
      </c>
      <c r="B30" s="31" t="s">
        <v>125</v>
      </c>
      <c r="C30" s="116" t="s">
        <v>274</v>
      </c>
      <c r="D30" s="89">
        <v>162.9</v>
      </c>
      <c r="E30" s="16">
        <v>1.58</v>
      </c>
      <c r="F30" s="65">
        <v>257.38200000000001</v>
      </c>
    </row>
    <row r="31" spans="1:6" ht="30" x14ac:dyDescent="0.2">
      <c r="A31" s="116">
        <v>19</v>
      </c>
      <c r="B31" s="31" t="s">
        <v>102</v>
      </c>
      <c r="C31" s="68" t="s">
        <v>12</v>
      </c>
      <c r="D31" s="89">
        <v>14.99</v>
      </c>
      <c r="E31" s="16">
        <v>180.98</v>
      </c>
      <c r="F31" s="65">
        <v>2712.8901999999998</v>
      </c>
    </row>
    <row r="32" spans="1:6" ht="30" x14ac:dyDescent="0.2">
      <c r="A32" s="116">
        <v>20</v>
      </c>
      <c r="B32" s="22" t="s">
        <v>103</v>
      </c>
      <c r="C32" s="23" t="s">
        <v>12</v>
      </c>
      <c r="D32" s="89">
        <v>21.5</v>
      </c>
      <c r="E32" s="30">
        <v>145.56</v>
      </c>
      <c r="F32" s="65">
        <v>3129.54</v>
      </c>
    </row>
    <row r="33" spans="1:6" ht="45" x14ac:dyDescent="0.2">
      <c r="A33" s="116">
        <v>21</v>
      </c>
      <c r="B33" s="92" t="s">
        <v>107</v>
      </c>
      <c r="C33" s="68" t="s">
        <v>275</v>
      </c>
      <c r="D33" s="89">
        <v>74.930000000000007</v>
      </c>
      <c r="E33" s="13">
        <v>40.200000000000003</v>
      </c>
      <c r="F33" s="65">
        <v>3012.1860000000006</v>
      </c>
    </row>
    <row r="34" spans="1:6" ht="15" x14ac:dyDescent="0.2">
      <c r="A34" s="116">
        <v>22</v>
      </c>
      <c r="B34" s="67" t="s">
        <v>65</v>
      </c>
      <c r="C34" s="114" t="s">
        <v>5</v>
      </c>
      <c r="D34" s="89">
        <v>426</v>
      </c>
      <c r="E34" s="19">
        <v>3.15</v>
      </c>
      <c r="F34" s="65">
        <v>1341.8999999999999</v>
      </c>
    </row>
    <row r="35" spans="1:6" ht="15" x14ac:dyDescent="0.2">
      <c r="A35" s="116"/>
      <c r="B35" s="69"/>
      <c r="C35" s="70"/>
      <c r="D35" s="79"/>
      <c r="E35" s="71"/>
      <c r="F35" s="65"/>
    </row>
    <row r="36" spans="1:6" ht="15" x14ac:dyDescent="0.25">
      <c r="A36" s="62" t="s">
        <v>43</v>
      </c>
      <c r="B36" s="62" t="s">
        <v>44</v>
      </c>
      <c r="C36" s="63"/>
      <c r="D36" s="88"/>
      <c r="E36" s="88"/>
      <c r="F36" s="65"/>
    </row>
    <row r="37" spans="1:6" ht="15" x14ac:dyDescent="0.25">
      <c r="A37" s="116">
        <v>1</v>
      </c>
      <c r="B37" s="77" t="s">
        <v>23</v>
      </c>
      <c r="C37" s="34" t="s">
        <v>5</v>
      </c>
      <c r="D37" s="36">
        <v>188</v>
      </c>
      <c r="E37" s="25">
        <v>22.18</v>
      </c>
      <c r="F37" s="65">
        <v>4169.84</v>
      </c>
    </row>
    <row r="38" spans="1:6" ht="15" x14ac:dyDescent="0.2">
      <c r="A38" s="116">
        <v>2</v>
      </c>
      <c r="B38" s="26" t="s">
        <v>86</v>
      </c>
      <c r="C38" s="116" t="s">
        <v>6</v>
      </c>
      <c r="D38" s="36">
        <v>1</v>
      </c>
      <c r="E38" s="89">
        <v>155.88999999999999</v>
      </c>
      <c r="F38" s="65">
        <v>155.88999999999999</v>
      </c>
    </row>
    <row r="39" spans="1:6" ht="15" x14ac:dyDescent="0.2">
      <c r="A39" s="116">
        <v>3</v>
      </c>
      <c r="B39" s="37" t="s">
        <v>24</v>
      </c>
      <c r="C39" s="116" t="s">
        <v>6</v>
      </c>
      <c r="D39" s="36">
        <v>3</v>
      </c>
      <c r="E39" s="25">
        <v>34.450000000000003</v>
      </c>
      <c r="F39" s="65">
        <v>103.35000000000001</v>
      </c>
    </row>
    <row r="40" spans="1:6" ht="15" x14ac:dyDescent="0.2">
      <c r="A40" s="116">
        <v>4</v>
      </c>
      <c r="B40" s="45" t="s">
        <v>277</v>
      </c>
      <c r="C40" s="116" t="s">
        <v>6</v>
      </c>
      <c r="D40" s="36">
        <v>1</v>
      </c>
      <c r="E40" s="89">
        <v>86.97</v>
      </c>
      <c r="F40" s="65">
        <v>86.97</v>
      </c>
    </row>
    <row r="41" spans="1:6" ht="15" x14ac:dyDescent="0.2">
      <c r="A41" s="116">
        <v>5</v>
      </c>
      <c r="B41" s="37" t="s">
        <v>18</v>
      </c>
      <c r="C41" s="78" t="s">
        <v>6</v>
      </c>
      <c r="D41" s="36">
        <v>4</v>
      </c>
      <c r="E41" s="25">
        <v>26.13</v>
      </c>
      <c r="F41" s="65">
        <v>104.52</v>
      </c>
    </row>
    <row r="42" spans="1:6" ht="30" x14ac:dyDescent="0.2">
      <c r="A42" s="116">
        <v>6</v>
      </c>
      <c r="B42" s="43" t="s">
        <v>19</v>
      </c>
      <c r="C42" s="116" t="s">
        <v>6</v>
      </c>
      <c r="D42" s="36">
        <v>2</v>
      </c>
      <c r="E42" s="18">
        <v>460.86</v>
      </c>
      <c r="F42" s="65">
        <v>921.72</v>
      </c>
    </row>
    <row r="43" spans="1:6" ht="30" x14ac:dyDescent="0.25">
      <c r="A43" s="116">
        <v>7</v>
      </c>
      <c r="B43" s="81" t="s">
        <v>45</v>
      </c>
      <c r="C43" s="116" t="s">
        <v>6</v>
      </c>
      <c r="D43" s="36">
        <v>4</v>
      </c>
      <c r="E43" s="17">
        <v>29.36</v>
      </c>
      <c r="F43" s="65">
        <v>117.44</v>
      </c>
    </row>
    <row r="44" spans="1:6" ht="15" x14ac:dyDescent="0.2">
      <c r="A44" s="116">
        <v>8</v>
      </c>
      <c r="B44" s="37" t="s">
        <v>20</v>
      </c>
      <c r="C44" s="116" t="s">
        <v>6</v>
      </c>
      <c r="D44" s="36">
        <v>1</v>
      </c>
      <c r="E44" s="21">
        <v>870.85</v>
      </c>
      <c r="F44" s="65">
        <v>870.85</v>
      </c>
    </row>
    <row r="45" spans="1:6" ht="15" x14ac:dyDescent="0.2">
      <c r="A45" s="116">
        <v>9</v>
      </c>
      <c r="B45" s="37" t="s">
        <v>28</v>
      </c>
      <c r="C45" s="116" t="s">
        <v>6</v>
      </c>
      <c r="D45" s="36">
        <v>1</v>
      </c>
      <c r="E45" s="20">
        <v>9.75</v>
      </c>
      <c r="F45" s="65">
        <v>9.75</v>
      </c>
    </row>
    <row r="46" spans="1:6" ht="15" x14ac:dyDescent="0.2">
      <c r="A46" s="116">
        <v>10</v>
      </c>
      <c r="B46" s="37" t="s">
        <v>21</v>
      </c>
      <c r="C46" s="116" t="s">
        <v>6</v>
      </c>
      <c r="D46" s="36">
        <v>7</v>
      </c>
      <c r="E46" s="27">
        <v>25.6</v>
      </c>
      <c r="F46" s="65">
        <v>179.20000000000002</v>
      </c>
    </row>
    <row r="47" spans="1:6" ht="15" x14ac:dyDescent="0.2">
      <c r="A47" s="116">
        <v>11</v>
      </c>
      <c r="B47" s="37" t="s">
        <v>97</v>
      </c>
      <c r="C47" s="116" t="s">
        <v>6</v>
      </c>
      <c r="D47" s="36">
        <v>3</v>
      </c>
      <c r="E47" s="89">
        <v>272.56</v>
      </c>
      <c r="F47" s="65">
        <v>817.68000000000006</v>
      </c>
    </row>
    <row r="48" spans="1:6" ht="15" x14ac:dyDescent="0.2">
      <c r="A48" s="116">
        <v>12</v>
      </c>
      <c r="B48" s="37" t="s">
        <v>98</v>
      </c>
      <c r="C48" s="116" t="s">
        <v>6</v>
      </c>
      <c r="D48" s="36">
        <v>2</v>
      </c>
      <c r="E48" s="89">
        <v>256.11</v>
      </c>
      <c r="F48" s="65">
        <v>512.22</v>
      </c>
    </row>
    <row r="49" spans="1:6" ht="15" x14ac:dyDescent="0.2">
      <c r="A49" s="116">
        <v>13</v>
      </c>
      <c r="B49" s="37" t="s">
        <v>99</v>
      </c>
      <c r="C49" s="116" t="s">
        <v>6</v>
      </c>
      <c r="D49" s="36">
        <v>5</v>
      </c>
      <c r="E49" s="89">
        <v>241.75</v>
      </c>
      <c r="F49" s="65">
        <v>1208.75</v>
      </c>
    </row>
    <row r="50" spans="1:6" ht="15" x14ac:dyDescent="0.2">
      <c r="A50" s="116">
        <v>14</v>
      </c>
      <c r="B50" s="37" t="s">
        <v>51</v>
      </c>
      <c r="C50" s="116" t="s">
        <v>6</v>
      </c>
      <c r="D50" s="36">
        <v>9</v>
      </c>
      <c r="E50" s="25">
        <v>29.65</v>
      </c>
      <c r="F50" s="65">
        <v>266.84999999999997</v>
      </c>
    </row>
    <row r="51" spans="1:6" ht="15" x14ac:dyDescent="0.2">
      <c r="A51" s="116">
        <v>15</v>
      </c>
      <c r="B51" s="37" t="s">
        <v>80</v>
      </c>
      <c r="C51" s="116" t="s">
        <v>5</v>
      </c>
      <c r="D51" s="36">
        <v>188</v>
      </c>
      <c r="E51" s="28">
        <v>1.73</v>
      </c>
      <c r="F51" s="65">
        <v>325.24</v>
      </c>
    </row>
    <row r="52" spans="1:6" ht="15" x14ac:dyDescent="0.2">
      <c r="A52" s="116">
        <v>16</v>
      </c>
      <c r="B52" s="37" t="s">
        <v>22</v>
      </c>
      <c r="C52" s="116" t="s">
        <v>5</v>
      </c>
      <c r="D52" s="36">
        <v>188</v>
      </c>
      <c r="E52" s="28">
        <v>0.92</v>
      </c>
      <c r="F52" s="65">
        <v>172.96</v>
      </c>
    </row>
    <row r="53" spans="1:6" ht="15" x14ac:dyDescent="0.2">
      <c r="A53" s="116">
        <v>17</v>
      </c>
      <c r="B53" s="37" t="s">
        <v>16</v>
      </c>
      <c r="C53" s="116" t="s">
        <v>5</v>
      </c>
      <c r="D53" s="36">
        <v>188</v>
      </c>
      <c r="E53" s="28">
        <v>0.71</v>
      </c>
      <c r="F53" s="65">
        <v>133.47999999999999</v>
      </c>
    </row>
    <row r="54" spans="1:6" ht="15" x14ac:dyDescent="0.2">
      <c r="A54" s="116">
        <v>18</v>
      </c>
      <c r="B54" s="37" t="s">
        <v>17</v>
      </c>
      <c r="C54" s="116" t="s">
        <v>5</v>
      </c>
      <c r="D54" s="36">
        <v>188</v>
      </c>
      <c r="E54" s="28">
        <v>0.85</v>
      </c>
      <c r="F54" s="65">
        <v>159.79999999999998</v>
      </c>
    </row>
    <row r="55" spans="1:6" ht="15" x14ac:dyDescent="0.2">
      <c r="A55" s="48"/>
      <c r="B55" s="39"/>
      <c r="C55" s="39"/>
      <c r="E55" s="110" t="s">
        <v>81</v>
      </c>
      <c r="F55" s="73">
        <v>44483.650200000004</v>
      </c>
    </row>
    <row r="56" spans="1:6" ht="15" x14ac:dyDescent="0.2">
      <c r="A56" s="39"/>
      <c r="B56" s="39"/>
      <c r="C56" s="39"/>
      <c r="E56" s="74" t="s">
        <v>82</v>
      </c>
      <c r="F56" s="73">
        <v>8896.7300400000004</v>
      </c>
    </row>
    <row r="57" spans="1:6" ht="14.25" x14ac:dyDescent="0.2">
      <c r="A57" s="49"/>
      <c r="B57" s="91"/>
      <c r="C57" s="91"/>
      <c r="E57" s="112" t="s">
        <v>83</v>
      </c>
      <c r="F57" s="73">
        <v>53380.380240000006</v>
      </c>
    </row>
    <row r="59" spans="1:6" ht="14.25" x14ac:dyDescent="0.2">
      <c r="A59" s="740" t="s">
        <v>109</v>
      </c>
      <c r="B59" s="740"/>
      <c r="C59" s="740"/>
      <c r="D59" s="740"/>
      <c r="E59" s="740"/>
      <c r="F59" s="740"/>
    </row>
    <row r="60" spans="1:6" ht="14.25" x14ac:dyDescent="0.2">
      <c r="A60" s="740"/>
      <c r="B60" s="740"/>
      <c r="C60" s="740"/>
      <c r="D60" s="740"/>
      <c r="E60" s="740"/>
      <c r="F60" s="740"/>
    </row>
    <row r="61" spans="1:6" ht="14.25" x14ac:dyDescent="0.2">
      <c r="A61" s="53" t="s">
        <v>1</v>
      </c>
      <c r="B61" s="54" t="s">
        <v>2</v>
      </c>
      <c r="C61" s="55" t="s">
        <v>3</v>
      </c>
      <c r="D61" s="54" t="s">
        <v>9</v>
      </c>
      <c r="E61" s="54" t="s">
        <v>13</v>
      </c>
      <c r="F61" s="56" t="s">
        <v>15</v>
      </c>
    </row>
    <row r="62" spans="1:6" ht="14.25" x14ac:dyDescent="0.2">
      <c r="A62" s="57" t="s">
        <v>4</v>
      </c>
      <c r="B62" s="58"/>
      <c r="C62" s="59"/>
      <c r="D62" s="58"/>
      <c r="E62" s="60" t="s">
        <v>14</v>
      </c>
      <c r="F62" s="61"/>
    </row>
    <row r="63" spans="1:6" ht="15" x14ac:dyDescent="0.2">
      <c r="A63" s="44">
        <v>1</v>
      </c>
      <c r="B63" s="44">
        <v>2</v>
      </c>
      <c r="C63" s="44">
        <v>3</v>
      </c>
      <c r="D63" s="44">
        <v>4</v>
      </c>
      <c r="E63" s="44">
        <v>5</v>
      </c>
      <c r="F63" s="44">
        <v>6</v>
      </c>
    </row>
    <row r="64" spans="1:6" ht="15" x14ac:dyDescent="0.25">
      <c r="A64" s="62" t="s">
        <v>40</v>
      </c>
      <c r="B64" s="62" t="s">
        <v>41</v>
      </c>
      <c r="C64" s="63"/>
      <c r="D64" s="87"/>
      <c r="E64" s="87"/>
      <c r="F64" s="64"/>
    </row>
    <row r="65" spans="1:6" ht="15" x14ac:dyDescent="0.2">
      <c r="A65" s="116">
        <v>1</v>
      </c>
      <c r="B65" s="35" t="s">
        <v>48</v>
      </c>
      <c r="C65" s="116" t="s">
        <v>5</v>
      </c>
      <c r="D65" s="89">
        <v>178</v>
      </c>
      <c r="E65" s="89">
        <v>3.55</v>
      </c>
      <c r="F65" s="65">
        <v>631.9</v>
      </c>
    </row>
    <row r="66" spans="1:6" ht="30" x14ac:dyDescent="0.2">
      <c r="A66" s="116">
        <v>2</v>
      </c>
      <c r="B66" s="35" t="s">
        <v>42</v>
      </c>
      <c r="C66" s="116" t="s">
        <v>274</v>
      </c>
      <c r="D66" s="89">
        <v>68.2</v>
      </c>
      <c r="E66" s="89">
        <v>5.43</v>
      </c>
      <c r="F66" s="65">
        <v>370.32600000000002</v>
      </c>
    </row>
    <row r="67" spans="1:6" ht="15" x14ac:dyDescent="0.2">
      <c r="A67" s="116">
        <v>3</v>
      </c>
      <c r="B67" s="35" t="s">
        <v>0</v>
      </c>
      <c r="C67" s="116" t="s">
        <v>5</v>
      </c>
      <c r="D67" s="89">
        <v>5</v>
      </c>
      <c r="E67" s="3">
        <v>5.88</v>
      </c>
      <c r="F67" s="65">
        <v>29.4</v>
      </c>
    </row>
    <row r="68" spans="1:6" ht="15" x14ac:dyDescent="0.2">
      <c r="A68" s="116">
        <v>4</v>
      </c>
      <c r="B68" s="35" t="s">
        <v>25</v>
      </c>
      <c r="C68" s="116" t="s">
        <v>274</v>
      </c>
      <c r="D68" s="89">
        <v>5</v>
      </c>
      <c r="E68" s="3">
        <v>4.46</v>
      </c>
      <c r="F68" s="65">
        <v>22.3</v>
      </c>
    </row>
    <row r="69" spans="1:6" ht="30" x14ac:dyDescent="0.2">
      <c r="A69" s="116">
        <v>5</v>
      </c>
      <c r="B69" s="35" t="s">
        <v>96</v>
      </c>
      <c r="C69" s="34" t="s">
        <v>275</v>
      </c>
      <c r="D69" s="89">
        <v>7.57</v>
      </c>
      <c r="E69" s="89">
        <v>16.91</v>
      </c>
      <c r="F69" s="65">
        <v>128.0087</v>
      </c>
    </row>
    <row r="70" spans="1:6" ht="30" x14ac:dyDescent="0.2">
      <c r="A70" s="737">
        <v>6</v>
      </c>
      <c r="B70" s="35" t="s">
        <v>49</v>
      </c>
      <c r="C70" s="34"/>
      <c r="D70" s="89"/>
      <c r="E70" s="90"/>
      <c r="F70" s="65"/>
    </row>
    <row r="71" spans="1:6" ht="15" x14ac:dyDescent="0.2">
      <c r="A71" s="738"/>
      <c r="B71" s="4" t="s">
        <v>104</v>
      </c>
      <c r="C71" s="34" t="s">
        <v>275</v>
      </c>
      <c r="D71" s="89">
        <v>96.22</v>
      </c>
      <c r="E71" s="6">
        <v>6.78</v>
      </c>
      <c r="F71" s="65">
        <v>652.37160000000006</v>
      </c>
    </row>
    <row r="72" spans="1:6" ht="15" x14ac:dyDescent="0.2">
      <c r="A72" s="738"/>
      <c r="B72" s="5" t="s">
        <v>105</v>
      </c>
      <c r="C72" s="34" t="s">
        <v>275</v>
      </c>
      <c r="D72" s="89">
        <v>24.05</v>
      </c>
      <c r="E72" s="7">
        <v>24.85</v>
      </c>
      <c r="F72" s="65">
        <v>597.64250000000004</v>
      </c>
    </row>
    <row r="73" spans="1:6" ht="30" x14ac:dyDescent="0.2">
      <c r="A73" s="116">
        <v>7</v>
      </c>
      <c r="B73" s="46" t="s">
        <v>26</v>
      </c>
      <c r="C73" s="34" t="s">
        <v>275</v>
      </c>
      <c r="D73" s="89">
        <v>24.05</v>
      </c>
      <c r="E73" s="8">
        <v>6.49</v>
      </c>
      <c r="F73" s="65">
        <v>156.08450000000002</v>
      </c>
    </row>
    <row r="74" spans="1:6" ht="15" x14ac:dyDescent="0.2">
      <c r="A74" s="116">
        <v>8</v>
      </c>
      <c r="B74" s="47" t="s">
        <v>27</v>
      </c>
      <c r="C74" s="34" t="s">
        <v>275</v>
      </c>
      <c r="D74" s="89">
        <v>24.05</v>
      </c>
      <c r="E74" s="9">
        <v>4.8899999999999997</v>
      </c>
      <c r="F74" s="65">
        <v>117.6045</v>
      </c>
    </row>
    <row r="75" spans="1:6" ht="30" x14ac:dyDescent="0.2">
      <c r="A75" s="116">
        <v>9</v>
      </c>
      <c r="B75" s="43" t="s">
        <v>95</v>
      </c>
      <c r="C75" s="34" t="s">
        <v>275</v>
      </c>
      <c r="D75" s="89">
        <v>120.27</v>
      </c>
      <c r="E75" s="10">
        <v>14.6</v>
      </c>
      <c r="F75" s="65">
        <v>1755.942</v>
      </c>
    </row>
    <row r="76" spans="1:6" ht="15" x14ac:dyDescent="0.2">
      <c r="A76" s="116">
        <v>10</v>
      </c>
      <c r="B76" s="37" t="s">
        <v>276</v>
      </c>
      <c r="C76" s="116" t="s">
        <v>274</v>
      </c>
      <c r="D76" s="89">
        <v>142.19999999999999</v>
      </c>
      <c r="E76" s="11">
        <v>4.2300000000000004</v>
      </c>
      <c r="F76" s="65">
        <v>601.50599999999997</v>
      </c>
    </row>
    <row r="77" spans="1:6" ht="60" x14ac:dyDescent="0.2">
      <c r="A77" s="116">
        <v>11</v>
      </c>
      <c r="B77" s="84" t="s">
        <v>268</v>
      </c>
      <c r="C77" s="34" t="s">
        <v>275</v>
      </c>
      <c r="D77" s="89">
        <v>29.76</v>
      </c>
      <c r="E77" s="12">
        <v>41.85</v>
      </c>
      <c r="F77" s="65">
        <v>1245.4560000000001</v>
      </c>
    </row>
    <row r="78" spans="1:6" ht="45" x14ac:dyDescent="0.2">
      <c r="A78" s="116">
        <v>12</v>
      </c>
      <c r="B78" s="85" t="s">
        <v>148</v>
      </c>
      <c r="C78" s="34" t="s">
        <v>275</v>
      </c>
      <c r="D78" s="89">
        <v>51.07</v>
      </c>
      <c r="E78" s="13">
        <v>40.200000000000003</v>
      </c>
      <c r="F78" s="65">
        <v>2053.0140000000001</v>
      </c>
    </row>
    <row r="79" spans="1:6" ht="30" x14ac:dyDescent="0.2">
      <c r="A79" s="116">
        <v>13</v>
      </c>
      <c r="B79" s="95" t="s">
        <v>150</v>
      </c>
      <c r="C79" s="34" t="s">
        <v>275</v>
      </c>
      <c r="D79" s="89">
        <v>6.09</v>
      </c>
      <c r="E79" s="13">
        <v>15.24</v>
      </c>
      <c r="F79" s="65">
        <v>92.811599999999999</v>
      </c>
    </row>
    <row r="80" spans="1:6" ht="15" x14ac:dyDescent="0.2">
      <c r="A80" s="116">
        <v>14</v>
      </c>
      <c r="B80" s="37" t="s">
        <v>7</v>
      </c>
      <c r="C80" s="116" t="s">
        <v>8</v>
      </c>
      <c r="D80" s="36">
        <v>2</v>
      </c>
      <c r="E80" s="14">
        <v>82.8</v>
      </c>
      <c r="F80" s="65">
        <v>165.6</v>
      </c>
    </row>
    <row r="81" spans="1:6" ht="15" x14ac:dyDescent="0.25">
      <c r="A81" s="116">
        <v>15</v>
      </c>
      <c r="B81" s="32" t="s">
        <v>106</v>
      </c>
      <c r="C81" s="83" t="s">
        <v>5</v>
      </c>
      <c r="D81" s="89">
        <v>5</v>
      </c>
      <c r="E81" s="15">
        <v>35.97</v>
      </c>
      <c r="F81" s="65">
        <v>179.85</v>
      </c>
    </row>
    <row r="82" spans="1:6" ht="15" x14ac:dyDescent="0.2">
      <c r="A82" s="116">
        <v>16</v>
      </c>
      <c r="B82" s="38" t="s">
        <v>85</v>
      </c>
      <c r="C82" s="116" t="s">
        <v>274</v>
      </c>
      <c r="D82" s="89">
        <v>5</v>
      </c>
      <c r="E82" s="15">
        <v>43.88</v>
      </c>
      <c r="F82" s="65">
        <v>219.4</v>
      </c>
    </row>
    <row r="83" spans="1:6" ht="30" x14ac:dyDescent="0.2">
      <c r="A83" s="116">
        <v>17</v>
      </c>
      <c r="B83" s="31" t="s">
        <v>101</v>
      </c>
      <c r="C83" s="116" t="s">
        <v>12</v>
      </c>
      <c r="D83" s="89">
        <v>6.55</v>
      </c>
      <c r="E83" s="16">
        <v>189.85</v>
      </c>
      <c r="F83" s="65">
        <v>1243.5174999999999</v>
      </c>
    </row>
    <row r="84" spans="1:6" ht="15" x14ac:dyDescent="0.2">
      <c r="A84" s="116">
        <v>18</v>
      </c>
      <c r="B84" s="31" t="s">
        <v>124</v>
      </c>
      <c r="C84" s="116" t="s">
        <v>274</v>
      </c>
      <c r="D84" s="89">
        <v>68.2</v>
      </c>
      <c r="E84" s="16">
        <v>1.8</v>
      </c>
      <c r="F84" s="65">
        <v>122.76</v>
      </c>
    </row>
    <row r="85" spans="1:6" ht="15" x14ac:dyDescent="0.2">
      <c r="A85" s="116">
        <v>19</v>
      </c>
      <c r="B85" s="31" t="s">
        <v>125</v>
      </c>
      <c r="C85" s="116" t="s">
        <v>274</v>
      </c>
      <c r="D85" s="89">
        <v>68.2</v>
      </c>
      <c r="E85" s="16">
        <v>1.58</v>
      </c>
      <c r="F85" s="65">
        <v>107.75600000000001</v>
      </c>
    </row>
    <row r="86" spans="1:6" ht="30" x14ac:dyDescent="0.2">
      <c r="A86" s="116">
        <v>20</v>
      </c>
      <c r="B86" s="31" t="s">
        <v>102</v>
      </c>
      <c r="C86" s="68" t="s">
        <v>12</v>
      </c>
      <c r="D86" s="89">
        <v>6.27</v>
      </c>
      <c r="E86" s="16">
        <v>180.98</v>
      </c>
      <c r="F86" s="65">
        <v>1134.7445999999998</v>
      </c>
    </row>
    <row r="87" spans="1:6" ht="30" x14ac:dyDescent="0.2">
      <c r="A87" s="116">
        <v>21</v>
      </c>
      <c r="B87" s="22" t="s">
        <v>103</v>
      </c>
      <c r="C87" s="23" t="s">
        <v>12</v>
      </c>
      <c r="D87" s="89">
        <v>9</v>
      </c>
      <c r="E87" s="30">
        <v>145.56</v>
      </c>
      <c r="F87" s="65">
        <v>1310.04</v>
      </c>
    </row>
    <row r="88" spans="1:6" ht="45" x14ac:dyDescent="0.2">
      <c r="A88" s="116">
        <v>22</v>
      </c>
      <c r="B88" s="92" t="s">
        <v>107</v>
      </c>
      <c r="C88" s="68" t="s">
        <v>275</v>
      </c>
      <c r="D88" s="89">
        <v>31.37</v>
      </c>
      <c r="E88" s="13">
        <v>40.200000000000003</v>
      </c>
      <c r="F88" s="65">
        <v>1261.0740000000001</v>
      </c>
    </row>
    <row r="89" spans="1:6" ht="15" x14ac:dyDescent="0.2">
      <c r="A89" s="116">
        <v>23</v>
      </c>
      <c r="B89" s="67" t="s">
        <v>65</v>
      </c>
      <c r="C89" s="114" t="s">
        <v>5</v>
      </c>
      <c r="D89" s="89">
        <v>178</v>
      </c>
      <c r="E89" s="19">
        <v>3.15</v>
      </c>
      <c r="F89" s="65">
        <v>560.69999999999993</v>
      </c>
    </row>
    <row r="90" spans="1:6" ht="15" x14ac:dyDescent="0.2">
      <c r="A90" s="39"/>
      <c r="B90" s="69"/>
      <c r="C90" s="70"/>
      <c r="D90" s="79"/>
      <c r="E90" s="71"/>
      <c r="F90" s="65"/>
    </row>
    <row r="91" spans="1:6" ht="15" x14ac:dyDescent="0.25">
      <c r="A91" s="62" t="s">
        <v>43</v>
      </c>
      <c r="B91" s="62" t="s">
        <v>44</v>
      </c>
      <c r="C91" s="63"/>
      <c r="D91" s="88"/>
      <c r="E91" s="88"/>
      <c r="F91" s="65"/>
    </row>
    <row r="92" spans="1:6" ht="15" x14ac:dyDescent="0.25">
      <c r="A92" s="116">
        <v>1</v>
      </c>
      <c r="B92" s="77" t="s">
        <v>23</v>
      </c>
      <c r="C92" s="34" t="s">
        <v>5</v>
      </c>
      <c r="D92" s="36">
        <v>79</v>
      </c>
      <c r="E92" s="25">
        <v>22.18</v>
      </c>
      <c r="F92" s="65">
        <v>1752.22</v>
      </c>
    </row>
    <row r="93" spans="1:6" ht="15" x14ac:dyDescent="0.2">
      <c r="A93" s="116">
        <v>2</v>
      </c>
      <c r="B93" s="45" t="s">
        <v>277</v>
      </c>
      <c r="C93" s="116" t="s">
        <v>6</v>
      </c>
      <c r="D93" s="36">
        <v>1</v>
      </c>
      <c r="E93" s="89">
        <v>86.97</v>
      </c>
      <c r="F93" s="65">
        <v>86.97</v>
      </c>
    </row>
    <row r="94" spans="1:6" ht="15" x14ac:dyDescent="0.2">
      <c r="A94" s="116">
        <v>3</v>
      </c>
      <c r="B94" s="37" t="s">
        <v>18</v>
      </c>
      <c r="C94" s="78" t="s">
        <v>6</v>
      </c>
      <c r="D94" s="36">
        <v>1</v>
      </c>
      <c r="E94" s="25">
        <v>26.13</v>
      </c>
      <c r="F94" s="65">
        <v>26.13</v>
      </c>
    </row>
    <row r="95" spans="1:6" ht="30" x14ac:dyDescent="0.25">
      <c r="A95" s="116">
        <v>4</v>
      </c>
      <c r="B95" s="81" t="s">
        <v>45</v>
      </c>
      <c r="C95" s="116" t="s">
        <v>6</v>
      </c>
      <c r="D95" s="36">
        <v>1</v>
      </c>
      <c r="E95" s="17">
        <v>29.36</v>
      </c>
      <c r="F95" s="65">
        <v>29.36</v>
      </c>
    </row>
    <row r="96" spans="1:6" ht="15" x14ac:dyDescent="0.2">
      <c r="A96" s="116">
        <v>5</v>
      </c>
      <c r="B96" s="37" t="s">
        <v>21</v>
      </c>
      <c r="C96" s="116" t="s">
        <v>6</v>
      </c>
      <c r="D96" s="36">
        <v>1</v>
      </c>
      <c r="E96" s="27">
        <v>25.6</v>
      </c>
      <c r="F96" s="65">
        <v>25.6</v>
      </c>
    </row>
    <row r="97" spans="1:6" ht="15" x14ac:dyDescent="0.2">
      <c r="A97" s="116">
        <v>6</v>
      </c>
      <c r="B97" s="37" t="s">
        <v>108</v>
      </c>
      <c r="C97" s="116" t="s">
        <v>6</v>
      </c>
      <c r="D97" s="36">
        <v>1</v>
      </c>
      <c r="E97" s="89">
        <v>289.47000000000003</v>
      </c>
      <c r="F97" s="65">
        <v>289.47000000000003</v>
      </c>
    </row>
    <row r="98" spans="1:6" ht="15" x14ac:dyDescent="0.2">
      <c r="A98" s="116">
        <v>7</v>
      </c>
      <c r="B98" s="37" t="s">
        <v>98</v>
      </c>
      <c r="C98" s="116" t="s">
        <v>6</v>
      </c>
      <c r="D98" s="36">
        <v>4</v>
      </c>
      <c r="E98" s="89">
        <v>256.11</v>
      </c>
      <c r="F98" s="65">
        <v>1024.44</v>
      </c>
    </row>
    <row r="99" spans="1:6" ht="15" x14ac:dyDescent="0.2">
      <c r="A99" s="116">
        <v>8</v>
      </c>
      <c r="B99" s="37" t="s">
        <v>51</v>
      </c>
      <c r="C99" s="116" t="s">
        <v>6</v>
      </c>
      <c r="D99" s="36">
        <v>4</v>
      </c>
      <c r="E99" s="25">
        <v>29.65</v>
      </c>
      <c r="F99" s="65">
        <v>118.6</v>
      </c>
    </row>
    <row r="100" spans="1:6" ht="15" x14ac:dyDescent="0.2">
      <c r="A100" s="116">
        <v>9</v>
      </c>
      <c r="B100" s="37" t="s">
        <v>80</v>
      </c>
      <c r="C100" s="116" t="s">
        <v>5</v>
      </c>
      <c r="D100" s="36">
        <v>79</v>
      </c>
      <c r="E100" s="28">
        <v>1.73</v>
      </c>
      <c r="F100" s="65">
        <v>136.66999999999999</v>
      </c>
    </row>
    <row r="101" spans="1:6" ht="15" x14ac:dyDescent="0.2">
      <c r="A101" s="116">
        <v>10</v>
      </c>
      <c r="B101" s="37" t="s">
        <v>22</v>
      </c>
      <c r="C101" s="116" t="s">
        <v>5</v>
      </c>
      <c r="D101" s="36">
        <v>79</v>
      </c>
      <c r="E101" s="28">
        <v>0.92</v>
      </c>
      <c r="F101" s="65">
        <v>72.680000000000007</v>
      </c>
    </row>
    <row r="102" spans="1:6" ht="15" x14ac:dyDescent="0.2">
      <c r="A102" s="116">
        <v>11</v>
      </c>
      <c r="B102" s="37" t="s">
        <v>16</v>
      </c>
      <c r="C102" s="116" t="s">
        <v>5</v>
      </c>
      <c r="D102" s="36">
        <v>79</v>
      </c>
      <c r="E102" s="28">
        <v>0.71</v>
      </c>
      <c r="F102" s="65">
        <v>56.089999999999996</v>
      </c>
    </row>
    <row r="103" spans="1:6" ht="15" x14ac:dyDescent="0.2">
      <c r="A103" s="116">
        <v>12</v>
      </c>
      <c r="B103" s="37" t="s">
        <v>17</v>
      </c>
      <c r="C103" s="116" t="s">
        <v>5</v>
      </c>
      <c r="D103" s="36">
        <v>79</v>
      </c>
      <c r="E103" s="28">
        <v>0.85</v>
      </c>
      <c r="F103" s="65">
        <v>67.149999999999991</v>
      </c>
    </row>
    <row r="104" spans="1:6" ht="15" x14ac:dyDescent="0.2">
      <c r="A104" s="48"/>
      <c r="B104" s="39"/>
      <c r="C104" s="39"/>
      <c r="D104" s="40"/>
      <c r="E104" s="110" t="s">
        <v>81</v>
      </c>
      <c r="F104" s="73">
        <v>18445.1895</v>
      </c>
    </row>
    <row r="105" spans="1:6" ht="15" x14ac:dyDescent="0.2">
      <c r="A105" s="39"/>
      <c r="B105" s="39"/>
      <c r="C105" s="39"/>
      <c r="E105" s="74" t="s">
        <v>82</v>
      </c>
      <c r="F105" s="73">
        <v>3689.0379000000003</v>
      </c>
    </row>
    <row r="106" spans="1:6" ht="14.25" x14ac:dyDescent="0.2">
      <c r="A106" s="49"/>
      <c r="B106" s="91"/>
      <c r="C106" s="91"/>
      <c r="D106" s="86"/>
      <c r="E106" s="112" t="s">
        <v>83</v>
      </c>
      <c r="F106" s="73">
        <v>22134.2274</v>
      </c>
    </row>
    <row r="108" spans="1:6" ht="33.75" customHeight="1" x14ac:dyDescent="0.2">
      <c r="A108" s="740" t="s">
        <v>166</v>
      </c>
      <c r="B108" s="740"/>
      <c r="C108" s="740"/>
      <c r="D108" s="740"/>
      <c r="E108" s="740"/>
      <c r="F108" s="740"/>
    </row>
    <row r="109" spans="1:6" ht="14.25" x14ac:dyDescent="0.2">
      <c r="A109" s="742"/>
      <c r="B109" s="742"/>
      <c r="C109" s="742"/>
      <c r="D109" s="742"/>
      <c r="E109" s="742"/>
      <c r="F109" s="742"/>
    </row>
    <row r="110" spans="1:6" ht="14.25" x14ac:dyDescent="0.2">
      <c r="A110" s="53" t="s">
        <v>1</v>
      </c>
      <c r="B110" s="54" t="s">
        <v>2</v>
      </c>
      <c r="C110" s="55" t="s">
        <v>3</v>
      </c>
      <c r="D110" s="54" t="s">
        <v>9</v>
      </c>
      <c r="E110" s="54" t="s">
        <v>13</v>
      </c>
      <c r="F110" s="56" t="s">
        <v>15</v>
      </c>
    </row>
    <row r="111" spans="1:6" ht="14.25" x14ac:dyDescent="0.2">
      <c r="A111" s="57" t="s">
        <v>4</v>
      </c>
      <c r="B111" s="58"/>
      <c r="C111" s="59"/>
      <c r="D111" s="58"/>
      <c r="E111" s="60" t="s">
        <v>14</v>
      </c>
      <c r="F111" s="61"/>
    </row>
    <row r="112" spans="1:6" ht="15" x14ac:dyDescent="0.2">
      <c r="A112" s="44">
        <v>1</v>
      </c>
      <c r="B112" s="44">
        <v>2</v>
      </c>
      <c r="C112" s="44">
        <v>3</v>
      </c>
      <c r="D112" s="44">
        <v>4</v>
      </c>
      <c r="E112" s="44">
        <v>5</v>
      </c>
      <c r="F112" s="44">
        <v>6</v>
      </c>
    </row>
    <row r="113" spans="1:6" ht="15" x14ac:dyDescent="0.25">
      <c r="A113" s="62" t="s">
        <v>40</v>
      </c>
      <c r="B113" s="62" t="s">
        <v>41</v>
      </c>
      <c r="C113" s="63"/>
      <c r="D113" s="87"/>
      <c r="E113" s="87"/>
      <c r="F113" s="64"/>
    </row>
    <row r="114" spans="1:6" ht="15" x14ac:dyDescent="0.2">
      <c r="A114" s="116">
        <v>1</v>
      </c>
      <c r="B114" s="35" t="s">
        <v>48</v>
      </c>
      <c r="C114" s="116" t="s">
        <v>5</v>
      </c>
      <c r="D114" s="89">
        <v>858</v>
      </c>
      <c r="E114" s="89">
        <v>3.55</v>
      </c>
      <c r="F114" s="65">
        <v>3045.8999999999996</v>
      </c>
    </row>
    <row r="115" spans="1:6" ht="30" x14ac:dyDescent="0.2">
      <c r="A115" s="116">
        <v>2</v>
      </c>
      <c r="B115" s="35" t="s">
        <v>238</v>
      </c>
      <c r="C115" s="116" t="s">
        <v>274</v>
      </c>
      <c r="D115" s="89">
        <v>326.39999999999998</v>
      </c>
      <c r="E115" s="89">
        <v>5.43</v>
      </c>
      <c r="F115" s="65">
        <v>1772.3519999999999</v>
      </c>
    </row>
    <row r="116" spans="1:6" ht="15" x14ac:dyDescent="0.2">
      <c r="A116" s="116">
        <v>3</v>
      </c>
      <c r="B116" s="35" t="s">
        <v>0</v>
      </c>
      <c r="C116" s="116" t="s">
        <v>5</v>
      </c>
      <c r="D116" s="89">
        <v>25</v>
      </c>
      <c r="E116" s="3">
        <v>5.88</v>
      </c>
      <c r="F116" s="65">
        <v>147</v>
      </c>
    </row>
    <row r="117" spans="1:6" ht="15" x14ac:dyDescent="0.2">
      <c r="A117" s="116">
        <v>4</v>
      </c>
      <c r="B117" s="35" t="s">
        <v>25</v>
      </c>
      <c r="C117" s="116" t="s">
        <v>274</v>
      </c>
      <c r="D117" s="89">
        <v>65</v>
      </c>
      <c r="E117" s="3">
        <v>4.46</v>
      </c>
      <c r="F117" s="65">
        <v>289.89999999999998</v>
      </c>
    </row>
    <row r="118" spans="1:6" ht="30" x14ac:dyDescent="0.2">
      <c r="A118" s="116">
        <v>5</v>
      </c>
      <c r="B118" s="35" t="s">
        <v>96</v>
      </c>
      <c r="C118" s="34" t="s">
        <v>275</v>
      </c>
      <c r="D118" s="89">
        <v>38.39</v>
      </c>
      <c r="E118" s="89">
        <v>16.91</v>
      </c>
      <c r="F118" s="65">
        <v>649.17489999999998</v>
      </c>
    </row>
    <row r="119" spans="1:6" ht="45" x14ac:dyDescent="0.2">
      <c r="A119" s="737">
        <v>6</v>
      </c>
      <c r="B119" s="35" t="s">
        <v>236</v>
      </c>
      <c r="C119" s="34"/>
      <c r="D119" s="89"/>
      <c r="E119" s="90"/>
      <c r="F119" s="65"/>
    </row>
    <row r="120" spans="1:6" ht="15" x14ac:dyDescent="0.2">
      <c r="A120" s="738"/>
      <c r="B120" s="4" t="s">
        <v>104</v>
      </c>
      <c r="C120" s="34" t="s">
        <v>275</v>
      </c>
      <c r="D120" s="89">
        <v>462.79</v>
      </c>
      <c r="E120" s="6">
        <v>6.78</v>
      </c>
      <c r="F120" s="65">
        <v>3137.7162000000003</v>
      </c>
    </row>
    <row r="121" spans="1:6" ht="15" x14ac:dyDescent="0.2">
      <c r="A121" s="738"/>
      <c r="B121" s="5" t="s">
        <v>105</v>
      </c>
      <c r="C121" s="34" t="s">
        <v>275</v>
      </c>
      <c r="D121" s="89">
        <v>115.7</v>
      </c>
      <c r="E121" s="7">
        <v>24.85</v>
      </c>
      <c r="F121" s="65">
        <v>2875.1450000000004</v>
      </c>
    </row>
    <row r="122" spans="1:6" ht="30" x14ac:dyDescent="0.2">
      <c r="A122" s="116">
        <v>7</v>
      </c>
      <c r="B122" s="46" t="s">
        <v>26</v>
      </c>
      <c r="C122" s="34" t="s">
        <v>275</v>
      </c>
      <c r="D122" s="89">
        <v>115.7</v>
      </c>
      <c r="E122" s="8">
        <v>6.49</v>
      </c>
      <c r="F122" s="65">
        <v>750.89300000000003</v>
      </c>
    </row>
    <row r="123" spans="1:6" ht="15" x14ac:dyDescent="0.2">
      <c r="A123" s="116">
        <v>8</v>
      </c>
      <c r="B123" s="47" t="s">
        <v>27</v>
      </c>
      <c r="C123" s="34" t="s">
        <v>275</v>
      </c>
      <c r="D123" s="89">
        <v>115.7</v>
      </c>
      <c r="E123" s="9">
        <v>4.8899999999999997</v>
      </c>
      <c r="F123" s="65">
        <v>565.77300000000002</v>
      </c>
    </row>
    <row r="124" spans="1:6" ht="30" x14ac:dyDescent="0.2">
      <c r="A124" s="116">
        <v>9</v>
      </c>
      <c r="B124" s="43" t="s">
        <v>237</v>
      </c>
      <c r="C124" s="34" t="s">
        <v>275</v>
      </c>
      <c r="D124" s="89">
        <v>578.49</v>
      </c>
      <c r="E124" s="10">
        <v>14.6</v>
      </c>
      <c r="F124" s="65">
        <v>8445.9539999999997</v>
      </c>
    </row>
    <row r="125" spans="1:6" ht="15" x14ac:dyDescent="0.2">
      <c r="A125" s="116">
        <v>10</v>
      </c>
      <c r="B125" s="37" t="s">
        <v>276</v>
      </c>
      <c r="C125" s="116" t="s">
        <v>274</v>
      </c>
      <c r="D125" s="89">
        <v>676.8</v>
      </c>
      <c r="E125" s="11">
        <v>4.2300000000000004</v>
      </c>
      <c r="F125" s="65">
        <v>2862.864</v>
      </c>
    </row>
    <row r="126" spans="1:6" ht="60" x14ac:dyDescent="0.2">
      <c r="A126" s="116">
        <v>11</v>
      </c>
      <c r="B126" s="84" t="s">
        <v>239</v>
      </c>
      <c r="C126" s="34" t="s">
        <v>275</v>
      </c>
      <c r="D126" s="89">
        <v>160.1</v>
      </c>
      <c r="E126" s="12">
        <v>41.85</v>
      </c>
      <c r="F126" s="65">
        <v>6700.1850000000004</v>
      </c>
    </row>
    <row r="127" spans="1:6" ht="60" x14ac:dyDescent="0.2">
      <c r="A127" s="116">
        <v>12</v>
      </c>
      <c r="B127" s="85" t="s">
        <v>240</v>
      </c>
      <c r="C127" s="34" t="s">
        <v>275</v>
      </c>
      <c r="D127" s="89">
        <v>260.94</v>
      </c>
      <c r="E127" s="13">
        <v>40.200000000000003</v>
      </c>
      <c r="F127" s="65">
        <v>10489.788</v>
      </c>
    </row>
    <row r="128" spans="1:6" ht="15" x14ac:dyDescent="0.2">
      <c r="A128" s="116">
        <v>13</v>
      </c>
      <c r="B128" s="37" t="s">
        <v>7</v>
      </c>
      <c r="C128" s="116" t="s">
        <v>8</v>
      </c>
      <c r="D128" s="36">
        <v>8</v>
      </c>
      <c r="E128" s="14">
        <v>82.8</v>
      </c>
      <c r="F128" s="65">
        <v>662.4</v>
      </c>
    </row>
    <row r="129" spans="1:6" ht="15" x14ac:dyDescent="0.25">
      <c r="A129" s="116">
        <v>14</v>
      </c>
      <c r="B129" s="32" t="s">
        <v>106</v>
      </c>
      <c r="C129" s="83" t="s">
        <v>5</v>
      </c>
      <c r="D129" s="89">
        <v>25</v>
      </c>
      <c r="E129" s="15">
        <v>35.97</v>
      </c>
      <c r="F129" s="65">
        <v>899.25</v>
      </c>
    </row>
    <row r="130" spans="1:6" ht="15" x14ac:dyDescent="0.2">
      <c r="A130" s="116">
        <v>15</v>
      </c>
      <c r="B130" s="38" t="s">
        <v>85</v>
      </c>
      <c r="C130" s="116" t="s">
        <v>274</v>
      </c>
      <c r="D130" s="89">
        <v>65</v>
      </c>
      <c r="E130" s="15">
        <v>43.88</v>
      </c>
      <c r="F130" s="65">
        <v>2852.2000000000003</v>
      </c>
    </row>
    <row r="131" spans="1:6" ht="30" x14ac:dyDescent="0.2">
      <c r="A131" s="116">
        <v>16</v>
      </c>
      <c r="B131" s="31" t="s">
        <v>101</v>
      </c>
      <c r="C131" s="116" t="s">
        <v>12</v>
      </c>
      <c r="D131" s="89">
        <v>31.33</v>
      </c>
      <c r="E131" s="16">
        <v>189.85</v>
      </c>
      <c r="F131" s="65">
        <v>5948.0004999999992</v>
      </c>
    </row>
    <row r="132" spans="1:6" ht="15" x14ac:dyDescent="0.2">
      <c r="A132" s="116">
        <v>17</v>
      </c>
      <c r="B132" s="31" t="s">
        <v>124</v>
      </c>
      <c r="C132" s="116" t="s">
        <v>274</v>
      </c>
      <c r="D132" s="89">
        <v>326.39999999999998</v>
      </c>
      <c r="E132" s="16">
        <v>1.8</v>
      </c>
      <c r="F132" s="65">
        <v>587.52</v>
      </c>
    </row>
    <row r="133" spans="1:6" ht="15" x14ac:dyDescent="0.2">
      <c r="A133" s="116">
        <v>18</v>
      </c>
      <c r="B133" s="31" t="s">
        <v>125</v>
      </c>
      <c r="C133" s="116" t="s">
        <v>274</v>
      </c>
      <c r="D133" s="89">
        <v>326.39999999999998</v>
      </c>
      <c r="E133" s="16">
        <v>1.58</v>
      </c>
      <c r="F133" s="65">
        <v>515.71199999999999</v>
      </c>
    </row>
    <row r="134" spans="1:6" ht="30" x14ac:dyDescent="0.2">
      <c r="A134" s="116">
        <v>19</v>
      </c>
      <c r="B134" s="31" t="s">
        <v>102</v>
      </c>
      <c r="C134" s="68" t="s">
        <v>12</v>
      </c>
      <c r="D134" s="89">
        <v>30.03</v>
      </c>
      <c r="E134" s="16">
        <v>180.98</v>
      </c>
      <c r="F134" s="65">
        <v>5434.8293999999996</v>
      </c>
    </row>
    <row r="135" spans="1:6" ht="30" x14ac:dyDescent="0.2">
      <c r="A135" s="116">
        <v>20</v>
      </c>
      <c r="B135" s="22" t="s">
        <v>103</v>
      </c>
      <c r="C135" s="23" t="s">
        <v>12</v>
      </c>
      <c r="D135" s="89">
        <v>43.08</v>
      </c>
      <c r="E135" s="30">
        <v>145.56</v>
      </c>
      <c r="F135" s="65">
        <v>6270.7248</v>
      </c>
    </row>
    <row r="136" spans="1:6" ht="45" x14ac:dyDescent="0.2">
      <c r="A136" s="116">
        <v>21</v>
      </c>
      <c r="B136" s="92" t="s">
        <v>107</v>
      </c>
      <c r="C136" s="68" t="s">
        <v>275</v>
      </c>
      <c r="D136" s="89">
        <v>150.13999999999999</v>
      </c>
      <c r="E136" s="13">
        <v>40.200000000000003</v>
      </c>
      <c r="F136" s="65">
        <v>6035.6279999999997</v>
      </c>
    </row>
    <row r="137" spans="1:6" ht="15" x14ac:dyDescent="0.2">
      <c r="A137" s="116">
        <v>22</v>
      </c>
      <c r="B137" s="67" t="s">
        <v>65</v>
      </c>
      <c r="C137" s="114" t="s">
        <v>5</v>
      </c>
      <c r="D137" s="89">
        <v>858</v>
      </c>
      <c r="E137" s="19">
        <v>3.15</v>
      </c>
      <c r="F137" s="65">
        <v>2702.7</v>
      </c>
    </row>
    <row r="138" spans="1:6" ht="30" x14ac:dyDescent="0.2">
      <c r="A138" s="116">
        <v>23</v>
      </c>
      <c r="B138" s="94" t="s">
        <v>259</v>
      </c>
      <c r="C138" s="114" t="s">
        <v>5</v>
      </c>
      <c r="D138" s="89">
        <v>11</v>
      </c>
      <c r="E138" s="93">
        <v>155</v>
      </c>
      <c r="F138" s="65">
        <v>1705</v>
      </c>
    </row>
    <row r="139" spans="1:6" ht="15" x14ac:dyDescent="0.2">
      <c r="A139" s="116"/>
      <c r="B139" s="69"/>
      <c r="C139" s="70"/>
      <c r="D139" s="79"/>
      <c r="E139" s="71"/>
      <c r="F139" s="65"/>
    </row>
    <row r="140" spans="1:6" ht="15" x14ac:dyDescent="0.25">
      <c r="A140" s="62" t="s">
        <v>43</v>
      </c>
      <c r="B140" s="62" t="s">
        <v>44</v>
      </c>
      <c r="C140" s="63"/>
      <c r="D140" s="88"/>
      <c r="E140" s="88"/>
      <c r="F140" s="65"/>
    </row>
    <row r="141" spans="1:6" ht="15" x14ac:dyDescent="0.25">
      <c r="A141" s="116">
        <v>1</v>
      </c>
      <c r="B141" s="77" t="s">
        <v>122</v>
      </c>
      <c r="C141" s="34" t="s">
        <v>5</v>
      </c>
      <c r="D141" s="36">
        <v>376</v>
      </c>
      <c r="E141" s="89">
        <v>44.89</v>
      </c>
      <c r="F141" s="65">
        <v>16878.64</v>
      </c>
    </row>
    <row r="142" spans="1:6" ht="15" x14ac:dyDescent="0.2">
      <c r="A142" s="116">
        <v>2</v>
      </c>
      <c r="B142" s="37" t="s">
        <v>110</v>
      </c>
      <c r="C142" s="116" t="s">
        <v>6</v>
      </c>
      <c r="D142" s="36">
        <v>4</v>
      </c>
      <c r="E142" s="89">
        <v>88.96</v>
      </c>
      <c r="F142" s="65">
        <v>355.84</v>
      </c>
    </row>
    <row r="143" spans="1:6" ht="15" x14ac:dyDescent="0.2">
      <c r="A143" s="116">
        <v>3</v>
      </c>
      <c r="B143" s="26" t="s">
        <v>111</v>
      </c>
      <c r="C143" s="116" t="s">
        <v>6</v>
      </c>
      <c r="D143" s="36">
        <v>2</v>
      </c>
      <c r="E143" s="24">
        <v>161.52000000000001</v>
      </c>
      <c r="F143" s="65">
        <v>323.04000000000002</v>
      </c>
    </row>
    <row r="144" spans="1:6" ht="15" x14ac:dyDescent="0.2">
      <c r="A144" s="116">
        <v>4</v>
      </c>
      <c r="B144" s="26" t="s">
        <v>86</v>
      </c>
      <c r="C144" s="116" t="s">
        <v>6</v>
      </c>
      <c r="D144" s="36">
        <v>6</v>
      </c>
      <c r="E144" s="89">
        <v>157.25</v>
      </c>
      <c r="F144" s="65">
        <v>943.5</v>
      </c>
    </row>
    <row r="145" spans="1:6" ht="15" x14ac:dyDescent="0.2">
      <c r="A145" s="116">
        <v>5</v>
      </c>
      <c r="B145" s="26" t="s">
        <v>112</v>
      </c>
      <c r="C145" s="116" t="s">
        <v>6</v>
      </c>
      <c r="D145" s="36">
        <v>1</v>
      </c>
      <c r="E145" s="24">
        <v>155.88999999999999</v>
      </c>
      <c r="F145" s="65">
        <v>155.88999999999999</v>
      </c>
    </row>
    <row r="146" spans="1:6" ht="15" x14ac:dyDescent="0.2">
      <c r="A146" s="116">
        <v>6</v>
      </c>
      <c r="B146" s="45" t="s">
        <v>278</v>
      </c>
      <c r="C146" s="116" t="s">
        <v>6</v>
      </c>
      <c r="D146" s="36">
        <v>4</v>
      </c>
      <c r="E146" s="89">
        <v>123.58</v>
      </c>
      <c r="F146" s="65">
        <v>494.32</v>
      </c>
    </row>
    <row r="147" spans="1:6" ht="15" x14ac:dyDescent="0.2">
      <c r="A147" s="116">
        <v>7</v>
      </c>
      <c r="B147" s="45" t="s">
        <v>279</v>
      </c>
      <c r="C147" s="116" t="s">
        <v>6</v>
      </c>
      <c r="D147" s="36">
        <v>1</v>
      </c>
      <c r="E147" s="89">
        <v>75.14</v>
      </c>
      <c r="F147" s="65">
        <v>75.14</v>
      </c>
    </row>
    <row r="148" spans="1:6" ht="15" x14ac:dyDescent="0.2">
      <c r="A148" s="116">
        <v>8</v>
      </c>
      <c r="B148" s="45" t="s">
        <v>280</v>
      </c>
      <c r="C148" s="116" t="s">
        <v>6</v>
      </c>
      <c r="D148" s="36">
        <v>1</v>
      </c>
      <c r="E148" s="89">
        <v>68.86</v>
      </c>
      <c r="F148" s="65">
        <v>68.86</v>
      </c>
    </row>
    <row r="149" spans="1:6" ht="15" x14ac:dyDescent="0.2">
      <c r="A149" s="116">
        <v>9</v>
      </c>
      <c r="B149" s="37" t="s">
        <v>113</v>
      </c>
      <c r="C149" s="78" t="s">
        <v>6</v>
      </c>
      <c r="D149" s="36">
        <v>8</v>
      </c>
      <c r="E149" s="29">
        <v>42.97</v>
      </c>
      <c r="F149" s="65">
        <v>343.76</v>
      </c>
    </row>
    <row r="150" spans="1:6" ht="15" x14ac:dyDescent="0.2">
      <c r="A150" s="116">
        <v>10</v>
      </c>
      <c r="B150" s="37" t="s">
        <v>114</v>
      </c>
      <c r="C150" s="78" t="s">
        <v>6</v>
      </c>
      <c r="D150" s="36">
        <v>2</v>
      </c>
      <c r="E150" s="29">
        <v>29.75</v>
      </c>
      <c r="F150" s="65">
        <v>59.5</v>
      </c>
    </row>
    <row r="151" spans="1:6" ht="15" x14ac:dyDescent="0.2">
      <c r="A151" s="116">
        <v>11</v>
      </c>
      <c r="B151" s="37" t="s">
        <v>18</v>
      </c>
      <c r="C151" s="78" t="s">
        <v>6</v>
      </c>
      <c r="D151" s="36">
        <v>7</v>
      </c>
      <c r="E151" s="25">
        <v>26.13</v>
      </c>
      <c r="F151" s="65">
        <v>182.91</v>
      </c>
    </row>
    <row r="152" spans="1:6" ht="30" x14ac:dyDescent="0.2">
      <c r="A152" s="116">
        <v>12</v>
      </c>
      <c r="B152" s="43" t="s">
        <v>115</v>
      </c>
      <c r="C152" s="116" t="s">
        <v>6</v>
      </c>
      <c r="D152" s="36">
        <v>2</v>
      </c>
      <c r="E152" s="18">
        <v>590.89</v>
      </c>
      <c r="F152" s="65">
        <v>1181.78</v>
      </c>
    </row>
    <row r="153" spans="1:6" ht="30" x14ac:dyDescent="0.2">
      <c r="A153" s="116">
        <v>13</v>
      </c>
      <c r="B153" s="43" t="s">
        <v>116</v>
      </c>
      <c r="C153" s="116" t="s">
        <v>6</v>
      </c>
      <c r="D153" s="36">
        <v>1</v>
      </c>
      <c r="E153" s="18">
        <v>531.28</v>
      </c>
      <c r="F153" s="65">
        <v>531.28</v>
      </c>
    </row>
    <row r="154" spans="1:6" ht="30" x14ac:dyDescent="0.2">
      <c r="A154" s="116">
        <v>14</v>
      </c>
      <c r="B154" s="43" t="s">
        <v>19</v>
      </c>
      <c r="C154" s="116" t="s">
        <v>6</v>
      </c>
      <c r="D154" s="36">
        <v>4</v>
      </c>
      <c r="E154" s="18">
        <v>460.86</v>
      </c>
      <c r="F154" s="65">
        <v>1843.44</v>
      </c>
    </row>
    <row r="155" spans="1:6" ht="30" x14ac:dyDescent="0.25">
      <c r="A155" s="116">
        <v>15</v>
      </c>
      <c r="B155" s="81" t="s">
        <v>117</v>
      </c>
      <c r="C155" s="116" t="s">
        <v>6</v>
      </c>
      <c r="D155" s="36">
        <v>8</v>
      </c>
      <c r="E155" s="17">
        <v>56.28</v>
      </c>
      <c r="F155" s="65">
        <v>450.24</v>
      </c>
    </row>
    <row r="156" spans="1:6" ht="30" x14ac:dyDescent="0.25">
      <c r="A156" s="116">
        <v>16</v>
      </c>
      <c r="B156" s="81" t="s">
        <v>118</v>
      </c>
      <c r="C156" s="116" t="s">
        <v>6</v>
      </c>
      <c r="D156" s="36">
        <v>2</v>
      </c>
      <c r="E156" s="17">
        <v>36.03</v>
      </c>
      <c r="F156" s="65">
        <v>72.06</v>
      </c>
    </row>
    <row r="157" spans="1:6" ht="30" x14ac:dyDescent="0.25">
      <c r="A157" s="116">
        <v>17</v>
      </c>
      <c r="B157" s="81" t="s">
        <v>45</v>
      </c>
      <c r="C157" s="116" t="s">
        <v>6</v>
      </c>
      <c r="D157" s="36">
        <v>7</v>
      </c>
      <c r="E157" s="17">
        <v>29.36</v>
      </c>
      <c r="F157" s="65">
        <v>205.51999999999998</v>
      </c>
    </row>
    <row r="158" spans="1:6" ht="15" x14ac:dyDescent="0.2">
      <c r="A158" s="116">
        <v>18</v>
      </c>
      <c r="B158" s="37" t="s">
        <v>20</v>
      </c>
      <c r="C158" s="116" t="s">
        <v>6</v>
      </c>
      <c r="D158" s="36">
        <v>2</v>
      </c>
      <c r="E158" s="21">
        <v>870.85</v>
      </c>
      <c r="F158" s="65">
        <v>1741.7</v>
      </c>
    </row>
    <row r="159" spans="1:6" ht="15" x14ac:dyDescent="0.2">
      <c r="A159" s="116">
        <v>19</v>
      </c>
      <c r="B159" s="37" t="s">
        <v>28</v>
      </c>
      <c r="C159" s="116" t="s">
        <v>6</v>
      </c>
      <c r="D159" s="36">
        <v>5</v>
      </c>
      <c r="E159" s="20">
        <v>9.75</v>
      </c>
      <c r="F159" s="65">
        <v>48.75</v>
      </c>
    </row>
    <row r="160" spans="1:6" ht="15" x14ac:dyDescent="0.2">
      <c r="A160" s="116">
        <v>20</v>
      </c>
      <c r="B160" s="37" t="s">
        <v>21</v>
      </c>
      <c r="C160" s="116" t="s">
        <v>6</v>
      </c>
      <c r="D160" s="36">
        <v>24</v>
      </c>
      <c r="E160" s="27">
        <v>25.6</v>
      </c>
      <c r="F160" s="65">
        <v>614.40000000000009</v>
      </c>
    </row>
    <row r="161" spans="1:6" ht="15" x14ac:dyDescent="0.2">
      <c r="A161" s="116">
        <v>21</v>
      </c>
      <c r="B161" s="37" t="s">
        <v>119</v>
      </c>
      <c r="C161" s="116" t="s">
        <v>6</v>
      </c>
      <c r="D161" s="36">
        <v>2</v>
      </c>
      <c r="E161" s="27">
        <v>217.5</v>
      </c>
      <c r="F161" s="65">
        <v>435</v>
      </c>
    </row>
    <row r="162" spans="1:6" ht="15" x14ac:dyDescent="0.2">
      <c r="A162" s="116">
        <v>22</v>
      </c>
      <c r="B162" s="37" t="s">
        <v>137</v>
      </c>
      <c r="C162" s="116" t="s">
        <v>6</v>
      </c>
      <c r="D162" s="36">
        <v>1</v>
      </c>
      <c r="E162" s="27">
        <v>134.5</v>
      </c>
      <c r="F162" s="65">
        <v>134.5</v>
      </c>
    </row>
    <row r="163" spans="1:6" ht="15" x14ac:dyDescent="0.2">
      <c r="A163" s="116">
        <v>23</v>
      </c>
      <c r="B163" s="37" t="s">
        <v>154</v>
      </c>
      <c r="C163" s="116" t="s">
        <v>6</v>
      </c>
      <c r="D163" s="36">
        <v>4</v>
      </c>
      <c r="E163" s="89">
        <v>367.19</v>
      </c>
      <c r="F163" s="65">
        <v>1468.76</v>
      </c>
    </row>
    <row r="164" spans="1:6" ht="15" x14ac:dyDescent="0.2">
      <c r="A164" s="116">
        <v>24</v>
      </c>
      <c r="B164" s="37" t="s">
        <v>155</v>
      </c>
      <c r="C164" s="116" t="s">
        <v>6</v>
      </c>
      <c r="D164" s="36">
        <v>10</v>
      </c>
      <c r="E164" s="89">
        <v>355.89</v>
      </c>
      <c r="F164" s="65">
        <v>3558.8999999999996</v>
      </c>
    </row>
    <row r="165" spans="1:6" ht="15" x14ac:dyDescent="0.2">
      <c r="A165" s="116">
        <v>25</v>
      </c>
      <c r="B165" s="37" t="s">
        <v>230</v>
      </c>
      <c r="C165" s="116" t="s">
        <v>6</v>
      </c>
      <c r="D165" s="36">
        <v>11</v>
      </c>
      <c r="E165" s="89">
        <v>344.36</v>
      </c>
      <c r="F165" s="65">
        <v>3787.96</v>
      </c>
    </row>
    <row r="166" spans="1:6" ht="15" x14ac:dyDescent="0.2">
      <c r="A166" s="116">
        <v>26</v>
      </c>
      <c r="B166" s="37" t="s">
        <v>120</v>
      </c>
      <c r="C166" s="116" t="s">
        <v>6</v>
      </c>
      <c r="D166" s="36">
        <v>20</v>
      </c>
      <c r="E166" s="89">
        <v>51.45</v>
      </c>
      <c r="F166" s="65">
        <v>1029</v>
      </c>
    </row>
    <row r="167" spans="1:6" ht="15" x14ac:dyDescent="0.2">
      <c r="A167" s="116">
        <v>27</v>
      </c>
      <c r="B167" s="37" t="s">
        <v>51</v>
      </c>
      <c r="C167" s="116" t="s">
        <v>6</v>
      </c>
      <c r="D167" s="36">
        <v>1</v>
      </c>
      <c r="E167" s="25">
        <v>29.65</v>
      </c>
      <c r="F167" s="65">
        <v>29.65</v>
      </c>
    </row>
    <row r="168" spans="1:6" ht="15" x14ac:dyDescent="0.2">
      <c r="A168" s="116">
        <v>28</v>
      </c>
      <c r="B168" s="37" t="s">
        <v>121</v>
      </c>
      <c r="C168" s="116" t="s">
        <v>6</v>
      </c>
      <c r="D168" s="36">
        <v>1</v>
      </c>
      <c r="E168" s="89">
        <v>25.63</v>
      </c>
      <c r="F168" s="65">
        <v>25.63</v>
      </c>
    </row>
    <row r="169" spans="1:6" ht="15" x14ac:dyDescent="0.2">
      <c r="A169" s="116">
        <v>29</v>
      </c>
      <c r="B169" s="37" t="s">
        <v>80</v>
      </c>
      <c r="C169" s="116" t="s">
        <v>5</v>
      </c>
      <c r="D169" s="36">
        <v>363</v>
      </c>
      <c r="E169" s="28">
        <v>1.73</v>
      </c>
      <c r="F169" s="65">
        <v>627.99</v>
      </c>
    </row>
    <row r="170" spans="1:6" ht="15" x14ac:dyDescent="0.2">
      <c r="A170" s="116">
        <v>30</v>
      </c>
      <c r="B170" s="37" t="s">
        <v>22</v>
      </c>
      <c r="C170" s="116" t="s">
        <v>5</v>
      </c>
      <c r="D170" s="36">
        <v>363</v>
      </c>
      <c r="E170" s="28">
        <v>0.92</v>
      </c>
      <c r="F170" s="65">
        <v>333.96000000000004</v>
      </c>
    </row>
    <row r="171" spans="1:6" ht="15" x14ac:dyDescent="0.2">
      <c r="A171" s="116">
        <v>31</v>
      </c>
      <c r="B171" s="37" t="s">
        <v>16</v>
      </c>
      <c r="C171" s="116" t="s">
        <v>5</v>
      </c>
      <c r="D171" s="36">
        <v>376</v>
      </c>
      <c r="E171" s="28">
        <v>0.71</v>
      </c>
      <c r="F171" s="65">
        <v>266.95999999999998</v>
      </c>
    </row>
    <row r="172" spans="1:6" ht="15" x14ac:dyDescent="0.2">
      <c r="A172" s="116">
        <v>32</v>
      </c>
      <c r="B172" s="37" t="s">
        <v>17</v>
      </c>
      <c r="C172" s="116" t="s">
        <v>5</v>
      </c>
      <c r="D172" s="36">
        <v>376</v>
      </c>
      <c r="E172" s="28">
        <v>0.85</v>
      </c>
      <c r="F172" s="65">
        <v>319.59999999999997</v>
      </c>
    </row>
    <row r="173" spans="1:6" ht="15" x14ac:dyDescent="0.2">
      <c r="A173" s="48"/>
      <c r="B173" s="39"/>
      <c r="C173" s="39"/>
      <c r="D173" s="40"/>
      <c r="E173" s="110" t="s">
        <v>81</v>
      </c>
      <c r="F173" s="73">
        <v>113935.0898</v>
      </c>
    </row>
    <row r="174" spans="1:6" ht="15" x14ac:dyDescent="0.2">
      <c r="A174" s="39"/>
      <c r="B174" s="39"/>
      <c r="C174" s="39"/>
      <c r="E174" s="74" t="s">
        <v>82</v>
      </c>
      <c r="F174" s="73">
        <v>22787.017960000001</v>
      </c>
    </row>
    <row r="175" spans="1:6" ht="14.25" x14ac:dyDescent="0.2">
      <c r="A175" s="49"/>
      <c r="B175" s="91"/>
      <c r="C175" s="91"/>
      <c r="D175" s="86"/>
      <c r="E175" s="112" t="s">
        <v>83</v>
      </c>
      <c r="F175" s="73">
        <v>136722.10776000001</v>
      </c>
    </row>
    <row r="177" spans="1:6" ht="29.25" customHeight="1" x14ac:dyDescent="0.2">
      <c r="A177" s="740" t="s">
        <v>167</v>
      </c>
      <c r="B177" s="740"/>
      <c r="C177" s="740"/>
      <c r="D177" s="740"/>
      <c r="E177" s="740"/>
      <c r="F177" s="740"/>
    </row>
    <row r="178" spans="1:6" ht="14.25" x14ac:dyDescent="0.2">
      <c r="A178" s="740"/>
      <c r="B178" s="740"/>
      <c r="C178" s="740"/>
      <c r="D178" s="740"/>
      <c r="E178" s="740"/>
      <c r="F178" s="740"/>
    </row>
    <row r="179" spans="1:6" ht="14.25" x14ac:dyDescent="0.2">
      <c r="A179" s="53" t="s">
        <v>1</v>
      </c>
      <c r="B179" s="54" t="s">
        <v>2</v>
      </c>
      <c r="C179" s="55" t="s">
        <v>3</v>
      </c>
      <c r="D179" s="54" t="s">
        <v>9</v>
      </c>
      <c r="E179" s="54" t="s">
        <v>13</v>
      </c>
      <c r="F179" s="56" t="s">
        <v>15</v>
      </c>
    </row>
    <row r="180" spans="1:6" ht="14.25" x14ac:dyDescent="0.2">
      <c r="A180" s="57" t="s">
        <v>4</v>
      </c>
      <c r="B180" s="58"/>
      <c r="C180" s="59"/>
      <c r="D180" s="58"/>
      <c r="E180" s="60" t="s">
        <v>14</v>
      </c>
      <c r="F180" s="61"/>
    </row>
    <row r="181" spans="1:6" ht="15" x14ac:dyDescent="0.2">
      <c r="A181" s="44">
        <v>1</v>
      </c>
      <c r="B181" s="44">
        <v>2</v>
      </c>
      <c r="C181" s="44">
        <v>3</v>
      </c>
      <c r="D181" s="44">
        <v>4</v>
      </c>
      <c r="E181" s="44">
        <v>5</v>
      </c>
      <c r="F181" s="44">
        <v>6</v>
      </c>
    </row>
    <row r="182" spans="1:6" ht="15" x14ac:dyDescent="0.25">
      <c r="A182" s="62" t="s">
        <v>40</v>
      </c>
      <c r="B182" s="62" t="s">
        <v>41</v>
      </c>
      <c r="C182" s="63"/>
      <c r="D182" s="87"/>
      <c r="E182" s="87"/>
      <c r="F182" s="64"/>
    </row>
    <row r="183" spans="1:6" ht="15" x14ac:dyDescent="0.2">
      <c r="A183" s="116">
        <v>1</v>
      </c>
      <c r="B183" s="35" t="s">
        <v>48</v>
      </c>
      <c r="C183" s="116" t="s">
        <v>5</v>
      </c>
      <c r="D183" s="89">
        <v>936</v>
      </c>
      <c r="E183" s="89">
        <v>3.55</v>
      </c>
      <c r="F183" s="65">
        <v>3322.7999999999997</v>
      </c>
    </row>
    <row r="184" spans="1:6" ht="30" x14ac:dyDescent="0.2">
      <c r="A184" s="116">
        <v>2</v>
      </c>
      <c r="B184" s="35" t="s">
        <v>238</v>
      </c>
      <c r="C184" s="116" t="s">
        <v>274</v>
      </c>
      <c r="D184" s="89">
        <v>373.8</v>
      </c>
      <c r="E184" s="89">
        <v>5.43</v>
      </c>
      <c r="F184" s="65">
        <v>2029.7339999999999</v>
      </c>
    </row>
    <row r="185" spans="1:6" ht="15" x14ac:dyDescent="0.2">
      <c r="A185" s="116">
        <v>3</v>
      </c>
      <c r="B185" s="35" t="s">
        <v>0</v>
      </c>
      <c r="C185" s="116" t="s">
        <v>5</v>
      </c>
      <c r="D185" s="89">
        <v>17</v>
      </c>
      <c r="E185" s="3">
        <v>5.88</v>
      </c>
      <c r="F185" s="65">
        <v>99.96</v>
      </c>
    </row>
    <row r="186" spans="1:6" ht="15" x14ac:dyDescent="0.2">
      <c r="A186" s="116">
        <v>4</v>
      </c>
      <c r="B186" s="35" t="s">
        <v>25</v>
      </c>
      <c r="C186" s="116" t="s">
        <v>274</v>
      </c>
      <c r="D186" s="89">
        <v>56</v>
      </c>
      <c r="E186" s="3">
        <v>4.46</v>
      </c>
      <c r="F186" s="65">
        <v>249.76</v>
      </c>
    </row>
    <row r="187" spans="1:6" ht="30" x14ac:dyDescent="0.2">
      <c r="A187" s="116">
        <v>5</v>
      </c>
      <c r="B187" s="35" t="s">
        <v>96</v>
      </c>
      <c r="C187" s="34" t="s">
        <v>275</v>
      </c>
      <c r="D187" s="89">
        <v>41.88</v>
      </c>
      <c r="E187" s="89">
        <v>16.91</v>
      </c>
      <c r="F187" s="65">
        <v>708.19080000000008</v>
      </c>
    </row>
    <row r="188" spans="1:6" ht="45" x14ac:dyDescent="0.2">
      <c r="A188" s="737">
        <v>6</v>
      </c>
      <c r="B188" s="35" t="s">
        <v>236</v>
      </c>
      <c r="C188" s="34"/>
      <c r="D188" s="89"/>
      <c r="E188" s="90"/>
      <c r="F188" s="65"/>
    </row>
    <row r="189" spans="1:6" ht="15" x14ac:dyDescent="0.2">
      <c r="A189" s="738"/>
      <c r="B189" s="4" t="s">
        <v>104</v>
      </c>
      <c r="C189" s="34" t="s">
        <v>275</v>
      </c>
      <c r="D189" s="89">
        <v>492.06</v>
      </c>
      <c r="E189" s="6">
        <v>6.78</v>
      </c>
      <c r="F189" s="65">
        <v>3336.1668</v>
      </c>
    </row>
    <row r="190" spans="1:6" ht="15" x14ac:dyDescent="0.2">
      <c r="A190" s="738"/>
      <c r="B190" s="5" t="s">
        <v>105</v>
      </c>
      <c r="C190" s="34" t="s">
        <v>275</v>
      </c>
      <c r="D190" s="89">
        <v>123.02</v>
      </c>
      <c r="E190" s="7">
        <v>24.85</v>
      </c>
      <c r="F190" s="65">
        <v>3057.047</v>
      </c>
    </row>
    <row r="191" spans="1:6" ht="30" x14ac:dyDescent="0.2">
      <c r="A191" s="116">
        <v>7</v>
      </c>
      <c r="B191" s="46" t="s">
        <v>26</v>
      </c>
      <c r="C191" s="34" t="s">
        <v>275</v>
      </c>
      <c r="D191" s="89">
        <v>123.02</v>
      </c>
      <c r="E191" s="8">
        <v>6.49</v>
      </c>
      <c r="F191" s="65">
        <v>798.39980000000003</v>
      </c>
    </row>
    <row r="192" spans="1:6" ht="15" x14ac:dyDescent="0.2">
      <c r="A192" s="116">
        <v>8</v>
      </c>
      <c r="B192" s="47" t="s">
        <v>27</v>
      </c>
      <c r="C192" s="34" t="s">
        <v>275</v>
      </c>
      <c r="D192" s="89">
        <v>123.02</v>
      </c>
      <c r="E192" s="9">
        <v>4.8899999999999997</v>
      </c>
      <c r="F192" s="65">
        <v>601.56779999999992</v>
      </c>
    </row>
    <row r="193" spans="1:6" ht="30" x14ac:dyDescent="0.2">
      <c r="A193" s="116">
        <v>9</v>
      </c>
      <c r="B193" s="43" t="s">
        <v>237</v>
      </c>
      <c r="C193" s="34" t="s">
        <v>275</v>
      </c>
      <c r="D193" s="89">
        <v>615.08000000000004</v>
      </c>
      <c r="E193" s="10">
        <v>14.6</v>
      </c>
      <c r="F193" s="65">
        <v>8980.1679999999997</v>
      </c>
    </row>
    <row r="194" spans="1:6" ht="15" x14ac:dyDescent="0.2">
      <c r="A194" s="116">
        <v>10</v>
      </c>
      <c r="B194" s="37" t="s">
        <v>276</v>
      </c>
      <c r="C194" s="116" t="s">
        <v>274</v>
      </c>
      <c r="D194" s="89">
        <v>828</v>
      </c>
      <c r="E194" s="11">
        <v>4.2300000000000004</v>
      </c>
      <c r="F194" s="65">
        <v>3502.4400000000005</v>
      </c>
    </row>
    <row r="195" spans="1:6" ht="60" x14ac:dyDescent="0.2">
      <c r="A195" s="116">
        <v>11</v>
      </c>
      <c r="B195" s="84" t="s">
        <v>239</v>
      </c>
      <c r="C195" s="34" t="s">
        <v>275</v>
      </c>
      <c r="D195" s="89">
        <v>163.71</v>
      </c>
      <c r="E195" s="12">
        <v>41.85</v>
      </c>
      <c r="F195" s="65">
        <v>6851.2635000000009</v>
      </c>
    </row>
    <row r="196" spans="1:6" ht="60" x14ac:dyDescent="0.2">
      <c r="A196" s="116">
        <v>12</v>
      </c>
      <c r="B196" s="85" t="s">
        <v>240</v>
      </c>
      <c r="C196" s="34" t="s">
        <v>275</v>
      </c>
      <c r="D196" s="89">
        <v>268.97000000000003</v>
      </c>
      <c r="E196" s="13">
        <v>40.200000000000003</v>
      </c>
      <c r="F196" s="65">
        <v>10812.594000000001</v>
      </c>
    </row>
    <row r="197" spans="1:6" ht="15" x14ac:dyDescent="0.2">
      <c r="A197" s="116">
        <v>13</v>
      </c>
      <c r="B197" s="37" t="s">
        <v>7</v>
      </c>
      <c r="C197" s="116" t="s">
        <v>8</v>
      </c>
      <c r="D197" s="36">
        <v>9</v>
      </c>
      <c r="E197" s="14">
        <v>82.8</v>
      </c>
      <c r="F197" s="65">
        <v>745.19999999999993</v>
      </c>
    </row>
    <row r="198" spans="1:6" ht="15" x14ac:dyDescent="0.25">
      <c r="A198" s="116">
        <v>14</v>
      </c>
      <c r="B198" s="32" t="s">
        <v>106</v>
      </c>
      <c r="C198" s="83" t="s">
        <v>5</v>
      </c>
      <c r="D198" s="89">
        <v>17</v>
      </c>
      <c r="E198" s="15">
        <v>35.97</v>
      </c>
      <c r="F198" s="65">
        <v>611.49</v>
      </c>
    </row>
    <row r="199" spans="1:6" ht="15" x14ac:dyDescent="0.2">
      <c r="A199" s="116">
        <v>15</v>
      </c>
      <c r="B199" s="38" t="s">
        <v>85</v>
      </c>
      <c r="C199" s="116" t="s">
        <v>274</v>
      </c>
      <c r="D199" s="89">
        <v>56</v>
      </c>
      <c r="E199" s="15">
        <v>43.88</v>
      </c>
      <c r="F199" s="65">
        <v>2457.2800000000002</v>
      </c>
    </row>
    <row r="200" spans="1:6" ht="30" x14ac:dyDescent="0.2">
      <c r="A200" s="116">
        <v>16</v>
      </c>
      <c r="B200" s="31" t="s">
        <v>101</v>
      </c>
      <c r="C200" s="116" t="s">
        <v>12</v>
      </c>
      <c r="D200" s="89">
        <v>35.880000000000003</v>
      </c>
      <c r="E200" s="16">
        <v>189.85</v>
      </c>
      <c r="F200" s="65">
        <v>6811.8180000000002</v>
      </c>
    </row>
    <row r="201" spans="1:6" ht="15" x14ac:dyDescent="0.2">
      <c r="A201" s="116">
        <v>17</v>
      </c>
      <c r="B201" s="31" t="s">
        <v>124</v>
      </c>
      <c r="C201" s="116" t="s">
        <v>274</v>
      </c>
      <c r="D201" s="89">
        <v>373.8</v>
      </c>
      <c r="E201" s="16">
        <v>1.8</v>
      </c>
      <c r="F201" s="65">
        <v>672.84</v>
      </c>
    </row>
    <row r="202" spans="1:6" ht="15" x14ac:dyDescent="0.2">
      <c r="A202" s="116">
        <v>18</v>
      </c>
      <c r="B202" s="31" t="s">
        <v>125</v>
      </c>
      <c r="C202" s="116" t="s">
        <v>274</v>
      </c>
      <c r="D202" s="89">
        <v>373.8</v>
      </c>
      <c r="E202" s="16">
        <v>1.58</v>
      </c>
      <c r="F202" s="65">
        <v>590.60400000000004</v>
      </c>
    </row>
    <row r="203" spans="1:6" ht="30" x14ac:dyDescent="0.2">
      <c r="A203" s="116">
        <v>19</v>
      </c>
      <c r="B203" s="31" t="s">
        <v>102</v>
      </c>
      <c r="C203" s="68" t="s">
        <v>12</v>
      </c>
      <c r="D203" s="89">
        <v>34.39</v>
      </c>
      <c r="E203" s="16">
        <v>180.98</v>
      </c>
      <c r="F203" s="65">
        <v>6223.9021999999995</v>
      </c>
    </row>
    <row r="204" spans="1:6" ht="30" x14ac:dyDescent="0.2">
      <c r="A204" s="116">
        <v>20</v>
      </c>
      <c r="B204" s="22" t="s">
        <v>103</v>
      </c>
      <c r="C204" s="23" t="s">
        <v>12</v>
      </c>
      <c r="D204" s="89">
        <v>49.34</v>
      </c>
      <c r="E204" s="30">
        <v>145.56</v>
      </c>
      <c r="F204" s="65">
        <v>7181.9304000000002</v>
      </c>
    </row>
    <row r="205" spans="1:6" ht="45" x14ac:dyDescent="0.2">
      <c r="A205" s="116">
        <v>21</v>
      </c>
      <c r="B205" s="92" t="s">
        <v>107</v>
      </c>
      <c r="C205" s="68" t="s">
        <v>275</v>
      </c>
      <c r="D205" s="89">
        <v>171.95</v>
      </c>
      <c r="E205" s="13">
        <v>40.200000000000003</v>
      </c>
      <c r="F205" s="65">
        <v>6912.39</v>
      </c>
    </row>
    <row r="206" spans="1:6" ht="15" x14ac:dyDescent="0.2">
      <c r="A206" s="116">
        <v>22</v>
      </c>
      <c r="B206" s="67" t="s">
        <v>65</v>
      </c>
      <c r="C206" s="114" t="s">
        <v>5</v>
      </c>
      <c r="D206" s="89">
        <v>936</v>
      </c>
      <c r="E206" s="19">
        <v>3.15</v>
      </c>
      <c r="F206" s="65">
        <v>2948.4</v>
      </c>
    </row>
    <row r="207" spans="1:6" ht="30" x14ac:dyDescent="0.2">
      <c r="A207" s="116">
        <v>24</v>
      </c>
      <c r="B207" s="94" t="s">
        <v>152</v>
      </c>
      <c r="C207" s="114" t="s">
        <v>5</v>
      </c>
      <c r="D207" s="89">
        <v>5</v>
      </c>
      <c r="E207" s="93">
        <v>155</v>
      </c>
      <c r="F207" s="65">
        <v>775</v>
      </c>
    </row>
    <row r="208" spans="1:6" ht="30" x14ac:dyDescent="0.2">
      <c r="A208" s="116">
        <v>25</v>
      </c>
      <c r="B208" s="94" t="s">
        <v>220</v>
      </c>
      <c r="C208" s="114" t="s">
        <v>5</v>
      </c>
      <c r="D208" s="89">
        <v>70</v>
      </c>
      <c r="E208" s="93">
        <v>80</v>
      </c>
      <c r="F208" s="65">
        <v>5600</v>
      </c>
    </row>
    <row r="209" spans="1:6" ht="15" x14ac:dyDescent="0.2">
      <c r="A209" s="116"/>
      <c r="B209" s="69"/>
      <c r="C209" s="70"/>
      <c r="D209" s="79"/>
      <c r="E209" s="71"/>
      <c r="F209" s="65"/>
    </row>
    <row r="210" spans="1:6" ht="15" x14ac:dyDescent="0.25">
      <c r="A210" s="62" t="s">
        <v>43</v>
      </c>
      <c r="B210" s="62" t="s">
        <v>44</v>
      </c>
      <c r="C210" s="63"/>
      <c r="D210" s="88"/>
      <c r="E210" s="88"/>
      <c r="F210" s="65"/>
    </row>
    <row r="211" spans="1:6" ht="15" x14ac:dyDescent="0.25">
      <c r="A211" s="116">
        <v>1</v>
      </c>
      <c r="B211" s="77" t="s">
        <v>122</v>
      </c>
      <c r="C211" s="34" t="s">
        <v>5</v>
      </c>
      <c r="D211" s="36">
        <v>348</v>
      </c>
      <c r="E211" s="89">
        <v>44.89</v>
      </c>
      <c r="F211" s="65">
        <v>15621.72</v>
      </c>
    </row>
    <row r="212" spans="1:6" ht="15" x14ac:dyDescent="0.25">
      <c r="A212" s="116">
        <v>2</v>
      </c>
      <c r="B212" s="77" t="s">
        <v>23</v>
      </c>
      <c r="C212" s="34" t="s">
        <v>5</v>
      </c>
      <c r="D212" s="36">
        <v>117</v>
      </c>
      <c r="E212" s="25">
        <v>22.18</v>
      </c>
      <c r="F212" s="65">
        <v>2595.06</v>
      </c>
    </row>
    <row r="213" spans="1:6" ht="30" x14ac:dyDescent="0.2">
      <c r="A213" s="116">
        <v>4</v>
      </c>
      <c r="B213" s="46" t="s">
        <v>257</v>
      </c>
      <c r="C213" s="34" t="s">
        <v>5</v>
      </c>
      <c r="D213" s="36">
        <v>5</v>
      </c>
      <c r="E213" s="89">
        <v>57</v>
      </c>
      <c r="F213" s="65">
        <v>285</v>
      </c>
    </row>
    <row r="214" spans="1:6" ht="15" x14ac:dyDescent="0.2">
      <c r="A214" s="116">
        <v>5</v>
      </c>
      <c r="B214" s="37" t="s">
        <v>110</v>
      </c>
      <c r="C214" s="116" t="s">
        <v>6</v>
      </c>
      <c r="D214" s="36">
        <v>2</v>
      </c>
      <c r="E214" s="89">
        <v>88.96</v>
      </c>
      <c r="F214" s="65">
        <v>177.92</v>
      </c>
    </row>
    <row r="215" spans="1:6" ht="15" x14ac:dyDescent="0.2">
      <c r="A215" s="116">
        <v>6</v>
      </c>
      <c r="B215" s="37" t="s">
        <v>24</v>
      </c>
      <c r="C215" s="116" t="s">
        <v>6</v>
      </c>
      <c r="D215" s="36">
        <v>3</v>
      </c>
      <c r="E215" s="25">
        <v>69</v>
      </c>
      <c r="F215" s="65">
        <v>207</v>
      </c>
    </row>
    <row r="216" spans="1:6" ht="15" x14ac:dyDescent="0.2">
      <c r="A216" s="116">
        <v>7</v>
      </c>
      <c r="B216" s="26" t="s">
        <v>111</v>
      </c>
      <c r="C216" s="116" t="s">
        <v>6</v>
      </c>
      <c r="D216" s="36">
        <v>1</v>
      </c>
      <c r="E216" s="24">
        <v>161.52000000000001</v>
      </c>
      <c r="F216" s="65">
        <v>161.52000000000001</v>
      </c>
    </row>
    <row r="217" spans="1:6" ht="15" x14ac:dyDescent="0.2">
      <c r="A217" s="116">
        <v>8</v>
      </c>
      <c r="B217" s="26" t="s">
        <v>156</v>
      </c>
      <c r="C217" s="116" t="s">
        <v>6</v>
      </c>
      <c r="D217" s="36">
        <v>1</v>
      </c>
      <c r="E217" s="24">
        <v>161.52000000000001</v>
      </c>
      <c r="F217" s="65">
        <v>161.52000000000001</v>
      </c>
    </row>
    <row r="218" spans="1:6" ht="15" x14ac:dyDescent="0.2">
      <c r="A218" s="116">
        <v>9</v>
      </c>
      <c r="B218" s="26" t="s">
        <v>130</v>
      </c>
      <c r="C218" s="116" t="s">
        <v>6</v>
      </c>
      <c r="D218" s="36">
        <v>4</v>
      </c>
      <c r="E218" s="89">
        <v>75.42</v>
      </c>
      <c r="F218" s="65">
        <v>301.68</v>
      </c>
    </row>
    <row r="219" spans="1:6" ht="15" x14ac:dyDescent="0.2">
      <c r="A219" s="116">
        <v>10</v>
      </c>
      <c r="B219" s="45" t="s">
        <v>278</v>
      </c>
      <c r="C219" s="116" t="s">
        <v>6</v>
      </c>
      <c r="D219" s="36">
        <v>2</v>
      </c>
      <c r="E219" s="89">
        <v>123.58</v>
      </c>
      <c r="F219" s="65">
        <v>247.16</v>
      </c>
    </row>
    <row r="220" spans="1:6" ht="15" x14ac:dyDescent="0.2">
      <c r="A220" s="116">
        <v>11</v>
      </c>
      <c r="B220" s="45" t="s">
        <v>281</v>
      </c>
      <c r="C220" s="116" t="s">
        <v>6</v>
      </c>
      <c r="D220" s="36">
        <v>1</v>
      </c>
      <c r="E220" s="89">
        <v>101.71</v>
      </c>
      <c r="F220" s="65">
        <v>101.71</v>
      </c>
    </row>
    <row r="221" spans="1:6" ht="15" x14ac:dyDescent="0.2">
      <c r="A221" s="116">
        <v>12</v>
      </c>
      <c r="B221" s="45" t="s">
        <v>277</v>
      </c>
      <c r="C221" s="116" t="s">
        <v>6</v>
      </c>
      <c r="D221" s="36">
        <v>4</v>
      </c>
      <c r="E221" s="89">
        <v>86.97</v>
      </c>
      <c r="F221" s="65">
        <v>347.88</v>
      </c>
    </row>
    <row r="222" spans="1:6" ht="15" x14ac:dyDescent="0.2">
      <c r="A222" s="116">
        <v>13</v>
      </c>
      <c r="B222" s="45" t="s">
        <v>282</v>
      </c>
      <c r="C222" s="116" t="s">
        <v>6</v>
      </c>
      <c r="D222" s="36">
        <v>1</v>
      </c>
      <c r="E222" s="89">
        <v>68.86</v>
      </c>
      <c r="F222" s="65">
        <v>68.86</v>
      </c>
    </row>
    <row r="223" spans="1:6" ht="15" x14ac:dyDescent="0.2">
      <c r="A223" s="116">
        <v>14</v>
      </c>
      <c r="B223" s="45" t="s">
        <v>283</v>
      </c>
      <c r="C223" s="116" t="s">
        <v>6</v>
      </c>
      <c r="D223" s="36">
        <v>1</v>
      </c>
      <c r="E223" s="89">
        <v>25.89</v>
      </c>
      <c r="F223" s="65">
        <v>25.89</v>
      </c>
    </row>
    <row r="224" spans="1:6" ht="15" x14ac:dyDescent="0.2">
      <c r="A224" s="116">
        <v>15</v>
      </c>
      <c r="B224" s="45" t="s">
        <v>280</v>
      </c>
      <c r="C224" s="116" t="s">
        <v>6</v>
      </c>
      <c r="D224" s="36">
        <v>1</v>
      </c>
      <c r="E224" s="89">
        <v>68.86</v>
      </c>
      <c r="F224" s="65">
        <v>68.86</v>
      </c>
    </row>
    <row r="225" spans="1:6" ht="15" x14ac:dyDescent="0.2">
      <c r="A225" s="116">
        <v>16</v>
      </c>
      <c r="B225" s="37" t="s">
        <v>113</v>
      </c>
      <c r="C225" s="78" t="s">
        <v>6</v>
      </c>
      <c r="D225" s="36">
        <v>9</v>
      </c>
      <c r="E225" s="29">
        <v>42.97</v>
      </c>
      <c r="F225" s="65">
        <v>386.73</v>
      </c>
    </row>
    <row r="226" spans="1:6" ht="15" x14ac:dyDescent="0.2">
      <c r="A226" s="116">
        <v>17</v>
      </c>
      <c r="B226" s="37" t="s">
        <v>18</v>
      </c>
      <c r="C226" s="78" t="s">
        <v>6</v>
      </c>
      <c r="D226" s="36">
        <v>4</v>
      </c>
      <c r="E226" s="25">
        <v>26.13</v>
      </c>
      <c r="F226" s="65">
        <v>104.52</v>
      </c>
    </row>
    <row r="227" spans="1:6" ht="15" x14ac:dyDescent="0.2">
      <c r="A227" s="116">
        <v>18</v>
      </c>
      <c r="B227" s="37" t="s">
        <v>157</v>
      </c>
      <c r="C227" s="78" t="s">
        <v>6</v>
      </c>
      <c r="D227" s="36">
        <v>1</v>
      </c>
      <c r="E227" s="25">
        <v>18.52</v>
      </c>
      <c r="F227" s="65">
        <v>18.52</v>
      </c>
    </row>
    <row r="228" spans="1:6" ht="30" x14ac:dyDescent="0.2">
      <c r="A228" s="116">
        <v>19</v>
      </c>
      <c r="B228" s="43" t="s">
        <v>115</v>
      </c>
      <c r="C228" s="116" t="s">
        <v>6</v>
      </c>
      <c r="D228" s="36">
        <v>3</v>
      </c>
      <c r="E228" s="18">
        <v>590.89</v>
      </c>
      <c r="F228" s="65">
        <v>1772.67</v>
      </c>
    </row>
    <row r="229" spans="1:6" ht="30" x14ac:dyDescent="0.2">
      <c r="A229" s="116">
        <v>20</v>
      </c>
      <c r="B229" s="43" t="s">
        <v>19</v>
      </c>
      <c r="C229" s="116" t="s">
        <v>6</v>
      </c>
      <c r="D229" s="36">
        <v>4</v>
      </c>
      <c r="E229" s="18">
        <v>460.86</v>
      </c>
      <c r="F229" s="65">
        <v>1843.44</v>
      </c>
    </row>
    <row r="230" spans="1:6" ht="30" x14ac:dyDescent="0.2">
      <c r="A230" s="116">
        <v>21</v>
      </c>
      <c r="B230" s="43" t="s">
        <v>163</v>
      </c>
      <c r="C230" s="116" t="s">
        <v>6</v>
      </c>
      <c r="D230" s="36">
        <v>1</v>
      </c>
      <c r="E230" s="18">
        <v>176.72</v>
      </c>
      <c r="F230" s="65">
        <v>176.72</v>
      </c>
    </row>
    <row r="231" spans="1:6" ht="30" x14ac:dyDescent="0.25">
      <c r="A231" s="116">
        <v>22</v>
      </c>
      <c r="B231" s="81" t="s">
        <v>117</v>
      </c>
      <c r="C231" s="116" t="s">
        <v>6</v>
      </c>
      <c r="D231" s="36">
        <v>9</v>
      </c>
      <c r="E231" s="17">
        <v>56.28</v>
      </c>
      <c r="F231" s="65">
        <v>506.52</v>
      </c>
    </row>
    <row r="232" spans="1:6" ht="30" x14ac:dyDescent="0.25">
      <c r="A232" s="116">
        <v>23</v>
      </c>
      <c r="B232" s="81" t="s">
        <v>45</v>
      </c>
      <c r="C232" s="116" t="s">
        <v>6</v>
      </c>
      <c r="D232" s="36">
        <v>4</v>
      </c>
      <c r="E232" s="17">
        <v>29.36</v>
      </c>
      <c r="F232" s="65">
        <v>117.44</v>
      </c>
    </row>
    <row r="233" spans="1:6" ht="30" x14ac:dyDescent="0.25">
      <c r="A233" s="116">
        <v>24</v>
      </c>
      <c r="B233" s="81" t="s">
        <v>158</v>
      </c>
      <c r="C233" s="116" t="s">
        <v>6</v>
      </c>
      <c r="D233" s="36">
        <v>1</v>
      </c>
      <c r="E233" s="17">
        <v>15.52</v>
      </c>
      <c r="F233" s="65">
        <v>15.52</v>
      </c>
    </row>
    <row r="234" spans="1:6" ht="15" x14ac:dyDescent="0.2">
      <c r="A234" s="116">
        <v>25</v>
      </c>
      <c r="B234" s="37" t="s">
        <v>20</v>
      </c>
      <c r="C234" s="116" t="s">
        <v>6</v>
      </c>
      <c r="D234" s="36">
        <v>4</v>
      </c>
      <c r="E234" s="21">
        <v>870.85</v>
      </c>
      <c r="F234" s="65">
        <v>3483.4</v>
      </c>
    </row>
    <row r="235" spans="1:6" ht="15" x14ac:dyDescent="0.2">
      <c r="A235" s="116">
        <v>26</v>
      </c>
      <c r="B235" s="37" t="s">
        <v>28</v>
      </c>
      <c r="C235" s="116" t="s">
        <v>6</v>
      </c>
      <c r="D235" s="36">
        <v>3</v>
      </c>
      <c r="E235" s="20">
        <v>9.75</v>
      </c>
      <c r="F235" s="65">
        <v>29.25</v>
      </c>
    </row>
    <row r="236" spans="1:6" ht="30" x14ac:dyDescent="0.2">
      <c r="A236" s="116">
        <v>27</v>
      </c>
      <c r="B236" s="38" t="s">
        <v>159</v>
      </c>
      <c r="C236" s="116" t="s">
        <v>6</v>
      </c>
      <c r="D236" s="36">
        <v>1</v>
      </c>
      <c r="E236" s="21">
        <v>1224</v>
      </c>
      <c r="F236" s="65">
        <v>1224</v>
      </c>
    </row>
    <row r="237" spans="1:6" ht="15" x14ac:dyDescent="0.2">
      <c r="A237" s="116">
        <v>28</v>
      </c>
      <c r="B237" s="37" t="s">
        <v>21</v>
      </c>
      <c r="C237" s="116" t="s">
        <v>6</v>
      </c>
      <c r="D237" s="36">
        <v>25</v>
      </c>
      <c r="E237" s="27">
        <v>25.6</v>
      </c>
      <c r="F237" s="65">
        <v>640</v>
      </c>
    </row>
    <row r="238" spans="1:6" ht="15" x14ac:dyDescent="0.2">
      <c r="A238" s="116">
        <v>29</v>
      </c>
      <c r="B238" s="37" t="s">
        <v>119</v>
      </c>
      <c r="C238" s="116" t="s">
        <v>6</v>
      </c>
      <c r="D238" s="36">
        <v>2</v>
      </c>
      <c r="E238" s="27">
        <v>217.5</v>
      </c>
      <c r="F238" s="65">
        <v>435</v>
      </c>
    </row>
    <row r="239" spans="1:6" ht="15" x14ac:dyDescent="0.2">
      <c r="A239" s="116">
        <v>30</v>
      </c>
      <c r="B239" s="37" t="s">
        <v>153</v>
      </c>
      <c r="C239" s="116" t="s">
        <v>6</v>
      </c>
      <c r="D239" s="36">
        <v>3</v>
      </c>
      <c r="E239" s="89">
        <v>378.89</v>
      </c>
      <c r="F239" s="65">
        <v>1136.67</v>
      </c>
    </row>
    <row r="240" spans="1:6" ht="15" x14ac:dyDescent="0.2">
      <c r="A240" s="116">
        <v>31</v>
      </c>
      <c r="B240" s="37" t="s">
        <v>154</v>
      </c>
      <c r="C240" s="116" t="s">
        <v>6</v>
      </c>
      <c r="D240" s="36">
        <v>2</v>
      </c>
      <c r="E240" s="89">
        <v>367.19</v>
      </c>
      <c r="F240" s="65">
        <v>734.38</v>
      </c>
    </row>
    <row r="241" spans="1:6" ht="15" x14ac:dyDescent="0.2">
      <c r="A241" s="116">
        <v>32</v>
      </c>
      <c r="B241" s="37" t="s">
        <v>155</v>
      </c>
      <c r="C241" s="116" t="s">
        <v>6</v>
      </c>
      <c r="D241" s="36">
        <v>16</v>
      </c>
      <c r="E241" s="89">
        <v>355.89</v>
      </c>
      <c r="F241" s="65">
        <v>5694.24</v>
      </c>
    </row>
    <row r="242" spans="1:6" ht="15" x14ac:dyDescent="0.2">
      <c r="A242" s="116">
        <v>33</v>
      </c>
      <c r="B242" s="37" t="s">
        <v>98</v>
      </c>
      <c r="C242" s="116" t="s">
        <v>6</v>
      </c>
      <c r="D242" s="36">
        <v>4</v>
      </c>
      <c r="E242" s="89">
        <v>256.11</v>
      </c>
      <c r="F242" s="65">
        <v>1024.44</v>
      </c>
    </row>
    <row r="243" spans="1:6" ht="15" x14ac:dyDescent="0.2">
      <c r="A243" s="116">
        <v>34</v>
      </c>
      <c r="B243" s="37" t="s">
        <v>99</v>
      </c>
      <c r="C243" s="116" t="s">
        <v>6</v>
      </c>
      <c r="D243" s="36">
        <v>1</v>
      </c>
      <c r="E243" s="89">
        <v>241.75</v>
      </c>
      <c r="F243" s="65">
        <v>241.75</v>
      </c>
    </row>
    <row r="244" spans="1:6" ht="15" x14ac:dyDescent="0.2">
      <c r="A244" s="116">
        <v>35</v>
      </c>
      <c r="B244" s="37" t="s">
        <v>120</v>
      </c>
      <c r="C244" s="116" t="s">
        <v>6</v>
      </c>
      <c r="D244" s="36">
        <v>1</v>
      </c>
      <c r="E244" s="89">
        <v>51.45</v>
      </c>
      <c r="F244" s="65">
        <v>51.45</v>
      </c>
    </row>
    <row r="245" spans="1:6" ht="15" x14ac:dyDescent="0.2">
      <c r="A245" s="116">
        <v>36</v>
      </c>
      <c r="B245" s="37" t="s">
        <v>51</v>
      </c>
      <c r="C245" s="116" t="s">
        <v>6</v>
      </c>
      <c r="D245" s="36">
        <v>23</v>
      </c>
      <c r="E245" s="25">
        <v>29.65</v>
      </c>
      <c r="F245" s="65">
        <v>681.94999999999993</v>
      </c>
    </row>
    <row r="246" spans="1:6" ht="15" x14ac:dyDescent="0.2">
      <c r="A246" s="116">
        <v>37</v>
      </c>
      <c r="B246" s="37" t="s">
        <v>160</v>
      </c>
      <c r="C246" s="116" t="s">
        <v>6</v>
      </c>
      <c r="D246" s="36">
        <v>4</v>
      </c>
      <c r="E246" s="25">
        <v>19.579999999999998</v>
      </c>
      <c r="F246" s="65">
        <v>78.319999999999993</v>
      </c>
    </row>
    <row r="247" spans="1:6" ht="15" x14ac:dyDescent="0.2">
      <c r="A247" s="116">
        <v>38</v>
      </c>
      <c r="B247" s="37" t="s">
        <v>80</v>
      </c>
      <c r="C247" s="116" t="s">
        <v>5</v>
      </c>
      <c r="D247" s="36">
        <v>456</v>
      </c>
      <c r="E247" s="28">
        <v>1.73</v>
      </c>
      <c r="F247" s="65">
        <v>788.88</v>
      </c>
    </row>
    <row r="248" spans="1:6" ht="15" x14ac:dyDescent="0.2">
      <c r="A248" s="116">
        <v>39</v>
      </c>
      <c r="B248" s="37" t="s">
        <v>22</v>
      </c>
      <c r="C248" s="116" t="s">
        <v>5</v>
      </c>
      <c r="D248" s="36">
        <v>456</v>
      </c>
      <c r="E248" s="28">
        <v>0.92</v>
      </c>
      <c r="F248" s="65">
        <v>419.52000000000004</v>
      </c>
    </row>
    <row r="249" spans="1:6" ht="15" x14ac:dyDescent="0.2">
      <c r="A249" s="116">
        <v>40</v>
      </c>
      <c r="B249" s="37" t="s">
        <v>16</v>
      </c>
      <c r="C249" s="116" t="s">
        <v>5</v>
      </c>
      <c r="D249" s="36">
        <v>460</v>
      </c>
      <c r="E249" s="28">
        <v>0.71</v>
      </c>
      <c r="F249" s="65">
        <v>326.59999999999997</v>
      </c>
    </row>
    <row r="250" spans="1:6" ht="15" x14ac:dyDescent="0.2">
      <c r="A250" s="116">
        <v>41</v>
      </c>
      <c r="B250" s="37" t="s">
        <v>17</v>
      </c>
      <c r="C250" s="116" t="s">
        <v>5</v>
      </c>
      <c r="D250" s="36">
        <v>460</v>
      </c>
      <c r="E250" s="28">
        <v>0.85</v>
      </c>
      <c r="F250" s="65">
        <v>391</v>
      </c>
    </row>
    <row r="251" spans="1:6" ht="15" x14ac:dyDescent="0.2">
      <c r="A251" s="48"/>
      <c r="B251" s="39"/>
      <c r="C251" s="39"/>
      <c r="D251" s="40"/>
      <c r="E251" s="118" t="s">
        <v>81</v>
      </c>
      <c r="F251" s="73">
        <v>128575.65630000003</v>
      </c>
    </row>
    <row r="252" spans="1:6" ht="15" x14ac:dyDescent="0.2">
      <c r="A252" s="39"/>
      <c r="B252" s="39"/>
      <c r="C252" s="39"/>
      <c r="E252" s="74" t="s">
        <v>82</v>
      </c>
      <c r="F252" s="73">
        <v>25715.131260000009</v>
      </c>
    </row>
    <row r="253" spans="1:6" ht="14.25" x14ac:dyDescent="0.2">
      <c r="A253" s="49"/>
      <c r="B253" s="91"/>
      <c r="C253" s="91"/>
      <c r="D253" s="86"/>
      <c r="E253" s="119" t="s">
        <v>83</v>
      </c>
      <c r="F253" s="73">
        <v>154290.78756000003</v>
      </c>
    </row>
    <row r="255" spans="1:6" ht="14.25" x14ac:dyDescent="0.2">
      <c r="A255" s="740" t="s">
        <v>126</v>
      </c>
      <c r="B255" s="740"/>
      <c r="C255" s="740"/>
      <c r="D255" s="740"/>
      <c r="E255" s="740"/>
      <c r="F255" s="740"/>
    </row>
    <row r="256" spans="1:6" ht="14.25" x14ac:dyDescent="0.2">
      <c r="A256" s="740"/>
      <c r="B256" s="740"/>
      <c r="C256" s="740"/>
      <c r="D256" s="740"/>
      <c r="E256" s="740"/>
      <c r="F256" s="740"/>
    </row>
    <row r="257" spans="1:6" ht="14.25" x14ac:dyDescent="0.2">
      <c r="A257" s="53" t="s">
        <v>1</v>
      </c>
      <c r="B257" s="54" t="s">
        <v>2</v>
      </c>
      <c r="C257" s="55" t="s">
        <v>3</v>
      </c>
      <c r="D257" s="54" t="s">
        <v>9</v>
      </c>
      <c r="E257" s="54" t="s">
        <v>13</v>
      </c>
      <c r="F257" s="56" t="s">
        <v>15</v>
      </c>
    </row>
    <row r="258" spans="1:6" ht="14.25" x14ac:dyDescent="0.2">
      <c r="A258" s="57" t="s">
        <v>4</v>
      </c>
      <c r="B258" s="58"/>
      <c r="C258" s="59"/>
      <c r="D258" s="58"/>
      <c r="E258" s="60" t="s">
        <v>14</v>
      </c>
      <c r="F258" s="61"/>
    </row>
    <row r="259" spans="1:6" ht="15" x14ac:dyDescent="0.2">
      <c r="A259" s="44">
        <v>1</v>
      </c>
      <c r="B259" s="44">
        <v>2</v>
      </c>
      <c r="C259" s="44">
        <v>3</v>
      </c>
      <c r="D259" s="44">
        <v>4</v>
      </c>
      <c r="E259" s="44">
        <v>5</v>
      </c>
      <c r="F259" s="44">
        <v>6</v>
      </c>
    </row>
    <row r="260" spans="1:6" ht="15" x14ac:dyDescent="0.25">
      <c r="A260" s="62" t="s">
        <v>40</v>
      </c>
      <c r="B260" s="62" t="s">
        <v>41</v>
      </c>
      <c r="C260" s="63"/>
      <c r="D260" s="87"/>
      <c r="E260" s="87"/>
      <c r="F260" s="64"/>
    </row>
    <row r="261" spans="1:6" ht="15" x14ac:dyDescent="0.2">
      <c r="A261" s="116">
        <v>1</v>
      </c>
      <c r="B261" s="35" t="s">
        <v>48</v>
      </c>
      <c r="C261" s="116" t="s">
        <v>5</v>
      </c>
      <c r="D261" s="89">
        <v>144</v>
      </c>
      <c r="E261" s="89">
        <v>3.55</v>
      </c>
      <c r="F261" s="65">
        <v>511.2</v>
      </c>
    </row>
    <row r="262" spans="1:6" ht="30" x14ac:dyDescent="0.2">
      <c r="A262" s="116">
        <v>2</v>
      </c>
      <c r="B262" s="35" t="s">
        <v>42</v>
      </c>
      <c r="C262" s="116" t="s">
        <v>274</v>
      </c>
      <c r="D262" s="89">
        <v>53.7</v>
      </c>
      <c r="E262" s="89">
        <v>5.43</v>
      </c>
      <c r="F262" s="65">
        <v>291.59100000000001</v>
      </c>
    </row>
    <row r="263" spans="1:6" ht="15" x14ac:dyDescent="0.2">
      <c r="A263" s="116">
        <v>3</v>
      </c>
      <c r="B263" s="35" t="s">
        <v>0</v>
      </c>
      <c r="C263" s="116" t="s">
        <v>5</v>
      </c>
      <c r="D263" s="89">
        <v>4</v>
      </c>
      <c r="E263" s="3">
        <v>5.88</v>
      </c>
      <c r="F263" s="65">
        <v>23.52</v>
      </c>
    </row>
    <row r="264" spans="1:6" ht="15" x14ac:dyDescent="0.2">
      <c r="A264" s="116">
        <v>4</v>
      </c>
      <c r="B264" s="35" t="s">
        <v>25</v>
      </c>
      <c r="C264" s="116" t="s">
        <v>274</v>
      </c>
      <c r="D264" s="89">
        <v>4</v>
      </c>
      <c r="E264" s="3">
        <v>4.46</v>
      </c>
      <c r="F264" s="65">
        <v>17.84</v>
      </c>
    </row>
    <row r="265" spans="1:6" ht="30" x14ac:dyDescent="0.2">
      <c r="A265" s="116">
        <v>5</v>
      </c>
      <c r="B265" s="35" t="s">
        <v>96</v>
      </c>
      <c r="C265" s="34" t="s">
        <v>275</v>
      </c>
      <c r="D265" s="89">
        <v>5.97</v>
      </c>
      <c r="E265" s="89">
        <v>16.91</v>
      </c>
      <c r="F265" s="65">
        <v>100.95269999999999</v>
      </c>
    </row>
    <row r="266" spans="1:6" ht="30" x14ac:dyDescent="0.2">
      <c r="A266" s="737">
        <v>6</v>
      </c>
      <c r="B266" s="35" t="s">
        <v>49</v>
      </c>
      <c r="C266" s="34"/>
      <c r="D266" s="89"/>
      <c r="E266" s="90"/>
      <c r="F266" s="65"/>
    </row>
    <row r="267" spans="1:6" ht="15" x14ac:dyDescent="0.2">
      <c r="A267" s="738"/>
      <c r="B267" s="4" t="s">
        <v>104</v>
      </c>
      <c r="C267" s="34" t="s">
        <v>275</v>
      </c>
      <c r="D267" s="89">
        <v>69.5</v>
      </c>
      <c r="E267" s="6">
        <v>6.78</v>
      </c>
      <c r="F267" s="65">
        <v>471.21000000000004</v>
      </c>
    </row>
    <row r="268" spans="1:6" ht="15" x14ac:dyDescent="0.2">
      <c r="A268" s="738"/>
      <c r="B268" s="5" t="s">
        <v>105</v>
      </c>
      <c r="C268" s="34" t="s">
        <v>275</v>
      </c>
      <c r="D268" s="89">
        <v>17.37</v>
      </c>
      <c r="E268" s="7">
        <v>24.85</v>
      </c>
      <c r="F268" s="65">
        <v>431.64450000000005</v>
      </c>
    </row>
    <row r="269" spans="1:6" ht="30" x14ac:dyDescent="0.2">
      <c r="A269" s="116">
        <v>7</v>
      </c>
      <c r="B269" s="46" t="s">
        <v>26</v>
      </c>
      <c r="C269" s="34" t="s">
        <v>275</v>
      </c>
      <c r="D269" s="89">
        <v>17.37</v>
      </c>
      <c r="E269" s="8">
        <v>6.49</v>
      </c>
      <c r="F269" s="65">
        <v>112.7313</v>
      </c>
    </row>
    <row r="270" spans="1:6" ht="15" x14ac:dyDescent="0.2">
      <c r="A270" s="116">
        <v>8</v>
      </c>
      <c r="B270" s="47" t="s">
        <v>27</v>
      </c>
      <c r="C270" s="34" t="s">
        <v>275</v>
      </c>
      <c r="D270" s="89">
        <v>17.37</v>
      </c>
      <c r="E270" s="9">
        <v>4.8899999999999997</v>
      </c>
      <c r="F270" s="65">
        <v>84.939300000000003</v>
      </c>
    </row>
    <row r="271" spans="1:6" ht="30" x14ac:dyDescent="0.2">
      <c r="A271" s="116">
        <v>9</v>
      </c>
      <c r="B271" s="43" t="s">
        <v>95</v>
      </c>
      <c r="C271" s="34" t="s">
        <v>275</v>
      </c>
      <c r="D271" s="89">
        <v>86.87</v>
      </c>
      <c r="E271" s="10">
        <v>14.6</v>
      </c>
      <c r="F271" s="65">
        <v>1268.3020000000001</v>
      </c>
    </row>
    <row r="272" spans="1:6" ht="15" x14ac:dyDescent="0.2">
      <c r="A272" s="116">
        <v>10</v>
      </c>
      <c r="B272" s="37" t="s">
        <v>276</v>
      </c>
      <c r="C272" s="116" t="s">
        <v>274</v>
      </c>
      <c r="D272" s="89">
        <v>106.2</v>
      </c>
      <c r="E272" s="11">
        <v>4.2300000000000004</v>
      </c>
      <c r="F272" s="65">
        <v>449.22600000000006</v>
      </c>
    </row>
    <row r="273" spans="1:6" ht="60" x14ac:dyDescent="0.2">
      <c r="A273" s="116">
        <v>11</v>
      </c>
      <c r="B273" s="84" t="s">
        <v>84</v>
      </c>
      <c r="C273" s="34" t="s">
        <v>275</v>
      </c>
      <c r="D273" s="89">
        <v>22.26</v>
      </c>
      <c r="E273" s="12">
        <v>41.85</v>
      </c>
      <c r="F273" s="65">
        <v>931.58100000000013</v>
      </c>
    </row>
    <row r="274" spans="1:6" ht="45" x14ac:dyDescent="0.2">
      <c r="A274" s="116">
        <v>12</v>
      </c>
      <c r="B274" s="85" t="s">
        <v>148</v>
      </c>
      <c r="C274" s="34" t="s">
        <v>275</v>
      </c>
      <c r="D274" s="89">
        <v>38.36</v>
      </c>
      <c r="E274" s="13">
        <v>40.200000000000003</v>
      </c>
      <c r="F274" s="65">
        <v>1542.0720000000001</v>
      </c>
    </row>
    <row r="275" spans="1:6" ht="15" x14ac:dyDescent="0.2">
      <c r="A275" s="116">
        <v>13</v>
      </c>
      <c r="B275" s="37" t="s">
        <v>7</v>
      </c>
      <c r="C275" s="116" t="s">
        <v>8</v>
      </c>
      <c r="D275" s="36">
        <v>1</v>
      </c>
      <c r="E275" s="14">
        <v>82.8</v>
      </c>
      <c r="F275" s="65">
        <v>82.8</v>
      </c>
    </row>
    <row r="276" spans="1:6" ht="15" x14ac:dyDescent="0.25">
      <c r="A276" s="116">
        <v>14</v>
      </c>
      <c r="B276" s="32" t="s">
        <v>106</v>
      </c>
      <c r="C276" s="83" t="s">
        <v>5</v>
      </c>
      <c r="D276" s="89">
        <v>4</v>
      </c>
      <c r="E276" s="15">
        <v>35.97</v>
      </c>
      <c r="F276" s="65">
        <v>143.88</v>
      </c>
    </row>
    <row r="277" spans="1:6" ht="15" x14ac:dyDescent="0.2">
      <c r="A277" s="116">
        <v>15</v>
      </c>
      <c r="B277" s="38" t="s">
        <v>85</v>
      </c>
      <c r="C277" s="116" t="s">
        <v>274</v>
      </c>
      <c r="D277" s="89">
        <v>4</v>
      </c>
      <c r="E277" s="15">
        <v>43.88</v>
      </c>
      <c r="F277" s="65">
        <v>175.52</v>
      </c>
    </row>
    <row r="278" spans="1:6" ht="30" x14ac:dyDescent="0.2">
      <c r="A278" s="116">
        <v>16</v>
      </c>
      <c r="B278" s="31" t="s">
        <v>101</v>
      </c>
      <c r="C278" s="116" t="s">
        <v>12</v>
      </c>
      <c r="D278" s="89">
        <v>5.16</v>
      </c>
      <c r="E278" s="16">
        <v>189.85</v>
      </c>
      <c r="F278" s="65">
        <v>979.62599999999998</v>
      </c>
    </row>
    <row r="279" spans="1:6" ht="15" x14ac:dyDescent="0.2">
      <c r="A279" s="116">
        <v>17</v>
      </c>
      <c r="B279" s="31" t="s">
        <v>124</v>
      </c>
      <c r="C279" s="116" t="s">
        <v>274</v>
      </c>
      <c r="D279" s="89">
        <v>53.7</v>
      </c>
      <c r="E279" s="16">
        <v>1.8</v>
      </c>
      <c r="F279" s="65">
        <v>96.660000000000011</v>
      </c>
    </row>
    <row r="280" spans="1:6" ht="15" x14ac:dyDescent="0.2">
      <c r="A280" s="116">
        <v>18</v>
      </c>
      <c r="B280" s="31" t="s">
        <v>125</v>
      </c>
      <c r="C280" s="116" t="s">
        <v>274</v>
      </c>
      <c r="D280" s="89">
        <v>53.7</v>
      </c>
      <c r="E280" s="16">
        <v>1.58</v>
      </c>
      <c r="F280" s="65">
        <v>84.846000000000004</v>
      </c>
    </row>
    <row r="281" spans="1:6" ht="30" x14ac:dyDescent="0.2">
      <c r="A281" s="116">
        <v>19</v>
      </c>
      <c r="B281" s="31" t="s">
        <v>102</v>
      </c>
      <c r="C281" s="68" t="s">
        <v>12</v>
      </c>
      <c r="D281" s="89">
        <v>4.9400000000000004</v>
      </c>
      <c r="E281" s="16">
        <v>180.98</v>
      </c>
      <c r="F281" s="65">
        <v>894.0412</v>
      </c>
    </row>
    <row r="282" spans="1:6" ht="30" x14ac:dyDescent="0.2">
      <c r="A282" s="116">
        <v>20</v>
      </c>
      <c r="B282" s="22" t="s">
        <v>103</v>
      </c>
      <c r="C282" s="23" t="s">
        <v>12</v>
      </c>
      <c r="D282" s="89">
        <v>7.09</v>
      </c>
      <c r="E282" s="30">
        <v>150.56</v>
      </c>
      <c r="F282" s="65">
        <v>1067.4703999999999</v>
      </c>
    </row>
    <row r="283" spans="1:6" ht="45" x14ac:dyDescent="0.2">
      <c r="A283" s="116">
        <v>21</v>
      </c>
      <c r="B283" s="92" t="s">
        <v>107</v>
      </c>
      <c r="C283" s="68" t="s">
        <v>275</v>
      </c>
      <c r="D283" s="89">
        <v>24.7</v>
      </c>
      <c r="E283" s="13">
        <v>40.200000000000003</v>
      </c>
      <c r="F283" s="65">
        <v>992.94</v>
      </c>
    </row>
    <row r="284" spans="1:6" ht="15" x14ac:dyDescent="0.2">
      <c r="A284" s="116">
        <v>22</v>
      </c>
      <c r="B284" s="67" t="s">
        <v>65</v>
      </c>
      <c r="C284" s="114" t="s">
        <v>5</v>
      </c>
      <c r="D284" s="89">
        <v>144</v>
      </c>
      <c r="E284" s="19">
        <v>3.15</v>
      </c>
      <c r="F284" s="65">
        <v>453.59999999999997</v>
      </c>
    </row>
    <row r="285" spans="1:6" ht="15" x14ac:dyDescent="0.2">
      <c r="A285" s="39"/>
      <c r="B285" s="69"/>
      <c r="C285" s="70"/>
      <c r="D285" s="79"/>
      <c r="E285" s="71"/>
      <c r="F285" s="65"/>
    </row>
    <row r="286" spans="1:6" ht="15" x14ac:dyDescent="0.25">
      <c r="A286" s="62" t="s">
        <v>43</v>
      </c>
      <c r="B286" s="62" t="s">
        <v>44</v>
      </c>
      <c r="C286" s="63"/>
      <c r="D286" s="88"/>
      <c r="E286" s="88"/>
      <c r="F286" s="65"/>
    </row>
    <row r="287" spans="1:6" ht="15" x14ac:dyDescent="0.25">
      <c r="A287" s="116">
        <v>1</v>
      </c>
      <c r="B287" s="77" t="s">
        <v>129</v>
      </c>
      <c r="C287" s="34" t="s">
        <v>5</v>
      </c>
      <c r="D287" s="36">
        <v>59</v>
      </c>
      <c r="E287" s="25">
        <v>27.92</v>
      </c>
      <c r="F287" s="65">
        <v>1647.2800000000002</v>
      </c>
    </row>
    <row r="288" spans="1:6" ht="15" x14ac:dyDescent="0.2">
      <c r="A288" s="116">
        <v>2</v>
      </c>
      <c r="B288" s="26" t="s">
        <v>131</v>
      </c>
      <c r="C288" s="116" t="s">
        <v>6</v>
      </c>
      <c r="D288" s="36">
        <v>1</v>
      </c>
      <c r="E288" s="89">
        <v>75.42</v>
      </c>
      <c r="F288" s="65">
        <v>75.42</v>
      </c>
    </row>
    <row r="289" spans="1:6" ht="15" x14ac:dyDescent="0.2">
      <c r="A289" s="116">
        <v>3</v>
      </c>
      <c r="B289" s="37" t="s">
        <v>161</v>
      </c>
      <c r="C289" s="116" t="s">
        <v>6</v>
      </c>
      <c r="D289" s="36">
        <v>1</v>
      </c>
      <c r="E289" s="27">
        <v>289.58</v>
      </c>
      <c r="F289" s="65">
        <v>289.58</v>
      </c>
    </row>
    <row r="290" spans="1:6" ht="15" x14ac:dyDescent="0.2">
      <c r="A290" s="116">
        <v>4</v>
      </c>
      <c r="B290" s="37" t="s">
        <v>133</v>
      </c>
      <c r="C290" s="116" t="s">
        <v>6</v>
      </c>
      <c r="D290" s="36">
        <v>2</v>
      </c>
      <c r="E290" s="27">
        <v>276.11</v>
      </c>
      <c r="F290" s="65">
        <v>552.22</v>
      </c>
    </row>
    <row r="291" spans="1:6" ht="15" x14ac:dyDescent="0.2">
      <c r="A291" s="116">
        <v>5</v>
      </c>
      <c r="B291" s="37" t="s">
        <v>134</v>
      </c>
      <c r="C291" s="116" t="s">
        <v>6</v>
      </c>
      <c r="D291" s="36">
        <v>1</v>
      </c>
      <c r="E291" s="89">
        <v>261.75</v>
      </c>
      <c r="F291" s="65">
        <v>261.75</v>
      </c>
    </row>
    <row r="292" spans="1:6" ht="15" x14ac:dyDescent="0.2">
      <c r="A292" s="116">
        <v>6</v>
      </c>
      <c r="B292" s="37" t="s">
        <v>132</v>
      </c>
      <c r="C292" s="116" t="s">
        <v>6</v>
      </c>
      <c r="D292" s="36">
        <v>3</v>
      </c>
      <c r="E292" s="25">
        <v>35.89</v>
      </c>
      <c r="F292" s="65">
        <v>107.67</v>
      </c>
    </row>
    <row r="293" spans="1:6" ht="15" x14ac:dyDescent="0.2">
      <c r="A293" s="116">
        <v>7</v>
      </c>
      <c r="B293" s="37" t="s">
        <v>120</v>
      </c>
      <c r="C293" s="116" t="s">
        <v>6</v>
      </c>
      <c r="D293" s="36">
        <v>1</v>
      </c>
      <c r="E293" s="25">
        <v>51.45</v>
      </c>
      <c r="F293" s="65">
        <v>51.45</v>
      </c>
    </row>
    <row r="294" spans="1:6" ht="15" x14ac:dyDescent="0.2">
      <c r="A294" s="116">
        <v>8</v>
      </c>
      <c r="B294" s="37" t="s">
        <v>80</v>
      </c>
      <c r="C294" s="116" t="s">
        <v>5</v>
      </c>
      <c r="D294" s="36">
        <v>59</v>
      </c>
      <c r="E294" s="28">
        <v>1.73</v>
      </c>
      <c r="F294" s="65">
        <v>102.07</v>
      </c>
    </row>
    <row r="295" spans="1:6" ht="15" x14ac:dyDescent="0.2">
      <c r="A295" s="116">
        <v>9</v>
      </c>
      <c r="B295" s="37" t="s">
        <v>22</v>
      </c>
      <c r="C295" s="116" t="s">
        <v>5</v>
      </c>
      <c r="D295" s="36">
        <v>59</v>
      </c>
      <c r="E295" s="28">
        <v>0.92</v>
      </c>
      <c r="F295" s="65">
        <v>54.28</v>
      </c>
    </row>
    <row r="296" spans="1:6" ht="15" x14ac:dyDescent="0.2">
      <c r="A296" s="116">
        <v>10</v>
      </c>
      <c r="B296" s="37" t="s">
        <v>16</v>
      </c>
      <c r="C296" s="116" t="s">
        <v>5</v>
      </c>
      <c r="D296" s="36">
        <v>59</v>
      </c>
      <c r="E296" s="28">
        <v>0.71</v>
      </c>
      <c r="F296" s="65">
        <v>41.89</v>
      </c>
    </row>
    <row r="297" spans="1:6" ht="15" x14ac:dyDescent="0.2">
      <c r="A297" s="116">
        <v>11</v>
      </c>
      <c r="B297" s="37" t="s">
        <v>17</v>
      </c>
      <c r="C297" s="116" t="s">
        <v>5</v>
      </c>
      <c r="D297" s="36">
        <v>59</v>
      </c>
      <c r="E297" s="28">
        <v>0.85</v>
      </c>
      <c r="F297" s="65">
        <v>50.15</v>
      </c>
    </row>
    <row r="298" spans="1:6" ht="15" x14ac:dyDescent="0.2">
      <c r="A298" s="48"/>
      <c r="B298" s="39"/>
      <c r="C298" s="39"/>
      <c r="D298" s="40"/>
      <c r="E298" s="118" t="s">
        <v>81</v>
      </c>
      <c r="F298" s="73">
        <v>14441.953400000002</v>
      </c>
    </row>
    <row r="299" spans="1:6" ht="15" x14ac:dyDescent="0.2">
      <c r="A299" s="39"/>
      <c r="B299" s="39"/>
      <c r="C299" s="39"/>
      <c r="E299" s="74" t="s">
        <v>82</v>
      </c>
      <c r="F299" s="73">
        <v>2888.3906800000004</v>
      </c>
    </row>
    <row r="300" spans="1:6" ht="14.25" x14ac:dyDescent="0.2">
      <c r="A300" s="49"/>
      <c r="B300" s="91"/>
      <c r="C300" s="91"/>
      <c r="D300" s="86"/>
      <c r="E300" s="119" t="s">
        <v>83</v>
      </c>
      <c r="F300" s="73">
        <v>17330.344080000003</v>
      </c>
    </row>
    <row r="302" spans="1:6" ht="14.25" x14ac:dyDescent="0.2">
      <c r="A302" s="740" t="s">
        <v>135</v>
      </c>
      <c r="B302" s="740"/>
      <c r="C302" s="740"/>
      <c r="D302" s="740"/>
      <c r="E302" s="740"/>
      <c r="F302" s="740"/>
    </row>
    <row r="303" spans="1:6" ht="14.25" x14ac:dyDescent="0.2">
      <c r="A303" s="740"/>
      <c r="B303" s="740"/>
      <c r="C303" s="740"/>
      <c r="D303" s="740"/>
      <c r="E303" s="740"/>
      <c r="F303" s="740"/>
    </row>
    <row r="304" spans="1:6" ht="14.25" x14ac:dyDescent="0.2">
      <c r="A304" s="53" t="s">
        <v>1</v>
      </c>
      <c r="B304" s="54" t="s">
        <v>2</v>
      </c>
      <c r="C304" s="55" t="s">
        <v>3</v>
      </c>
      <c r="D304" s="54" t="s">
        <v>9</v>
      </c>
      <c r="E304" s="54" t="s">
        <v>13</v>
      </c>
      <c r="F304" s="56" t="s">
        <v>15</v>
      </c>
    </row>
    <row r="305" spans="1:6" ht="14.25" x14ac:dyDescent="0.2">
      <c r="A305" s="57" t="s">
        <v>4</v>
      </c>
      <c r="B305" s="58"/>
      <c r="C305" s="59"/>
      <c r="D305" s="58"/>
      <c r="E305" s="60" t="s">
        <v>14</v>
      </c>
      <c r="F305" s="61"/>
    </row>
    <row r="306" spans="1:6" ht="15" x14ac:dyDescent="0.2">
      <c r="A306" s="44">
        <v>1</v>
      </c>
      <c r="B306" s="44">
        <v>2</v>
      </c>
      <c r="C306" s="44">
        <v>3</v>
      </c>
      <c r="D306" s="44">
        <v>4</v>
      </c>
      <c r="E306" s="44">
        <v>5</v>
      </c>
      <c r="F306" s="44">
        <v>6</v>
      </c>
    </row>
    <row r="307" spans="1:6" ht="15" x14ac:dyDescent="0.25">
      <c r="A307" s="62" t="s">
        <v>40</v>
      </c>
      <c r="B307" s="62" t="s">
        <v>41</v>
      </c>
      <c r="C307" s="63"/>
      <c r="D307" s="87"/>
      <c r="E307" s="87"/>
      <c r="F307" s="64"/>
    </row>
    <row r="308" spans="1:6" ht="15" x14ac:dyDescent="0.2">
      <c r="A308" s="116">
        <v>1</v>
      </c>
      <c r="B308" s="35" t="s">
        <v>48</v>
      </c>
      <c r="C308" s="116" t="s">
        <v>5</v>
      </c>
      <c r="D308" s="89">
        <v>186</v>
      </c>
      <c r="E308" s="89">
        <v>3.55</v>
      </c>
      <c r="F308" s="65">
        <v>660.3</v>
      </c>
    </row>
    <row r="309" spans="1:6" ht="30" x14ac:dyDescent="0.2">
      <c r="A309" s="116">
        <v>2</v>
      </c>
      <c r="B309" s="35" t="s">
        <v>42</v>
      </c>
      <c r="C309" s="116" t="s">
        <v>274</v>
      </c>
      <c r="D309" s="89">
        <v>69.900000000000006</v>
      </c>
      <c r="E309" s="89">
        <v>5.43</v>
      </c>
      <c r="F309" s="65">
        <v>379.55700000000002</v>
      </c>
    </row>
    <row r="310" spans="1:6" ht="15" x14ac:dyDescent="0.2">
      <c r="A310" s="116">
        <v>3</v>
      </c>
      <c r="B310" s="35" t="s">
        <v>0</v>
      </c>
      <c r="C310" s="116" t="s">
        <v>5</v>
      </c>
      <c r="D310" s="89">
        <v>5</v>
      </c>
      <c r="E310" s="3">
        <v>5.88</v>
      </c>
      <c r="F310" s="65">
        <v>29.4</v>
      </c>
    </row>
    <row r="311" spans="1:6" ht="15" x14ac:dyDescent="0.2">
      <c r="A311" s="116">
        <v>4</v>
      </c>
      <c r="B311" s="35" t="s">
        <v>25</v>
      </c>
      <c r="C311" s="116" t="s">
        <v>274</v>
      </c>
      <c r="D311" s="89">
        <v>17</v>
      </c>
      <c r="E311" s="3">
        <v>4.46</v>
      </c>
      <c r="F311" s="65">
        <v>75.819999999999993</v>
      </c>
    </row>
    <row r="312" spans="1:6" ht="30" x14ac:dyDescent="0.2">
      <c r="A312" s="116">
        <v>5</v>
      </c>
      <c r="B312" s="35" t="s">
        <v>96</v>
      </c>
      <c r="C312" s="34" t="s">
        <v>275</v>
      </c>
      <c r="D312" s="89">
        <v>8.34</v>
      </c>
      <c r="E312" s="89">
        <v>16.91</v>
      </c>
      <c r="F312" s="65">
        <v>141.02940000000001</v>
      </c>
    </row>
    <row r="313" spans="1:6" ht="30" x14ac:dyDescent="0.2">
      <c r="A313" s="737">
        <v>6</v>
      </c>
      <c r="B313" s="35" t="s">
        <v>49</v>
      </c>
      <c r="C313" s="34"/>
      <c r="D313" s="89"/>
      <c r="E313" s="90"/>
      <c r="F313" s="65"/>
    </row>
    <row r="314" spans="1:6" ht="15" x14ac:dyDescent="0.2">
      <c r="A314" s="738"/>
      <c r="B314" s="4" t="s">
        <v>104</v>
      </c>
      <c r="C314" s="34" t="s">
        <v>275</v>
      </c>
      <c r="D314" s="89">
        <v>78.19</v>
      </c>
      <c r="E314" s="6">
        <v>6.78</v>
      </c>
      <c r="F314" s="65">
        <v>530.12819999999999</v>
      </c>
    </row>
    <row r="315" spans="1:6" ht="15" x14ac:dyDescent="0.2">
      <c r="A315" s="738"/>
      <c r="B315" s="5" t="s">
        <v>105</v>
      </c>
      <c r="C315" s="34" t="s">
        <v>275</v>
      </c>
      <c r="D315" s="89">
        <v>19.55</v>
      </c>
      <c r="E315" s="7">
        <v>24.85</v>
      </c>
      <c r="F315" s="65">
        <v>485.81750000000005</v>
      </c>
    </row>
    <row r="316" spans="1:6" ht="30" x14ac:dyDescent="0.2">
      <c r="A316" s="116">
        <v>7</v>
      </c>
      <c r="B316" s="46" t="s">
        <v>26</v>
      </c>
      <c r="C316" s="34" t="s">
        <v>275</v>
      </c>
      <c r="D316" s="89">
        <v>19.55</v>
      </c>
      <c r="E316" s="8">
        <v>6.49</v>
      </c>
      <c r="F316" s="65">
        <v>126.87950000000001</v>
      </c>
    </row>
    <row r="317" spans="1:6" ht="15" x14ac:dyDescent="0.2">
      <c r="A317" s="116">
        <v>8</v>
      </c>
      <c r="B317" s="47" t="s">
        <v>27</v>
      </c>
      <c r="C317" s="34" t="s">
        <v>275</v>
      </c>
      <c r="D317" s="89">
        <v>19.55</v>
      </c>
      <c r="E317" s="9">
        <v>4.8899999999999997</v>
      </c>
      <c r="F317" s="65">
        <v>95.599499999999992</v>
      </c>
    </row>
    <row r="318" spans="1:6" ht="30" x14ac:dyDescent="0.2">
      <c r="A318" s="116">
        <v>9</v>
      </c>
      <c r="B318" s="43" t="s">
        <v>95</v>
      </c>
      <c r="C318" s="34" t="s">
        <v>275</v>
      </c>
      <c r="D318" s="89">
        <v>97.74</v>
      </c>
      <c r="E318" s="10">
        <v>14.6</v>
      </c>
      <c r="F318" s="65">
        <v>1427.0039999999999</v>
      </c>
    </row>
    <row r="319" spans="1:6" ht="15" x14ac:dyDescent="0.2">
      <c r="A319" s="116">
        <v>10</v>
      </c>
      <c r="B319" s="37" t="s">
        <v>276</v>
      </c>
      <c r="C319" s="116" t="s">
        <v>274</v>
      </c>
      <c r="D319" s="89">
        <v>140.4</v>
      </c>
      <c r="E319" s="11">
        <v>4.2300000000000004</v>
      </c>
      <c r="F319" s="65">
        <v>593.89200000000005</v>
      </c>
    </row>
    <row r="320" spans="1:6" ht="60" x14ac:dyDescent="0.2">
      <c r="A320" s="116">
        <v>11</v>
      </c>
      <c r="B320" s="84" t="s">
        <v>84</v>
      </c>
      <c r="C320" s="34" t="s">
        <v>275</v>
      </c>
      <c r="D320" s="89">
        <v>28.97</v>
      </c>
      <c r="E320" s="12">
        <v>41.85</v>
      </c>
      <c r="F320" s="65">
        <v>1212.3944999999999</v>
      </c>
    </row>
    <row r="321" spans="1:6" ht="45" x14ac:dyDescent="0.2">
      <c r="A321" s="116">
        <v>12</v>
      </c>
      <c r="B321" s="85" t="s">
        <v>148</v>
      </c>
      <c r="C321" s="34" t="s">
        <v>275</v>
      </c>
      <c r="D321" s="89">
        <v>50.17</v>
      </c>
      <c r="E321" s="13">
        <v>40.200000000000003</v>
      </c>
      <c r="F321" s="65">
        <v>2016.8340000000003</v>
      </c>
    </row>
    <row r="322" spans="1:6" ht="15" x14ac:dyDescent="0.2">
      <c r="A322" s="116">
        <v>13</v>
      </c>
      <c r="B322" s="37" t="s">
        <v>7</v>
      </c>
      <c r="C322" s="116" t="s">
        <v>8</v>
      </c>
      <c r="D322" s="36">
        <v>2</v>
      </c>
      <c r="E322" s="14">
        <v>82.8</v>
      </c>
      <c r="F322" s="65">
        <v>165.6</v>
      </c>
    </row>
    <row r="323" spans="1:6" ht="15" x14ac:dyDescent="0.25">
      <c r="A323" s="116">
        <v>14</v>
      </c>
      <c r="B323" s="32" t="s">
        <v>106</v>
      </c>
      <c r="C323" s="83" t="s">
        <v>5</v>
      </c>
      <c r="D323" s="89">
        <v>5</v>
      </c>
      <c r="E323" s="15">
        <v>35.97</v>
      </c>
      <c r="F323" s="65">
        <v>179.85</v>
      </c>
    </row>
    <row r="324" spans="1:6" ht="15" x14ac:dyDescent="0.2">
      <c r="A324" s="116">
        <v>15</v>
      </c>
      <c r="B324" s="38" t="s">
        <v>85</v>
      </c>
      <c r="C324" s="116" t="s">
        <v>274</v>
      </c>
      <c r="D324" s="89">
        <v>17</v>
      </c>
      <c r="E324" s="15">
        <v>43.88</v>
      </c>
      <c r="F324" s="65">
        <v>745.96</v>
      </c>
    </row>
    <row r="325" spans="1:6" ht="30" x14ac:dyDescent="0.2">
      <c r="A325" s="116">
        <v>16</v>
      </c>
      <c r="B325" s="31" t="s">
        <v>101</v>
      </c>
      <c r="C325" s="116" t="s">
        <v>12</v>
      </c>
      <c r="D325" s="89">
        <v>6.71</v>
      </c>
      <c r="E325" s="16">
        <v>189.85</v>
      </c>
      <c r="F325" s="65">
        <v>1273.8934999999999</v>
      </c>
    </row>
    <row r="326" spans="1:6" ht="15" x14ac:dyDescent="0.2">
      <c r="A326" s="116">
        <v>17</v>
      </c>
      <c r="B326" s="31" t="s">
        <v>124</v>
      </c>
      <c r="C326" s="116" t="s">
        <v>274</v>
      </c>
      <c r="D326" s="89">
        <v>69.900000000000006</v>
      </c>
      <c r="E326" s="16">
        <v>1.8</v>
      </c>
      <c r="F326" s="65">
        <v>125.82000000000001</v>
      </c>
    </row>
    <row r="327" spans="1:6" ht="15" x14ac:dyDescent="0.2">
      <c r="A327" s="116">
        <v>18</v>
      </c>
      <c r="B327" s="31" t="s">
        <v>125</v>
      </c>
      <c r="C327" s="116" t="s">
        <v>274</v>
      </c>
      <c r="D327" s="89">
        <v>69.900000000000006</v>
      </c>
      <c r="E327" s="16">
        <v>1.58</v>
      </c>
      <c r="F327" s="65">
        <v>110.44200000000001</v>
      </c>
    </row>
    <row r="328" spans="1:6" ht="30" x14ac:dyDescent="0.2">
      <c r="A328" s="116">
        <v>19</v>
      </c>
      <c r="B328" s="31" t="s">
        <v>102</v>
      </c>
      <c r="C328" s="68" t="s">
        <v>12</v>
      </c>
      <c r="D328" s="89">
        <v>6.43</v>
      </c>
      <c r="E328" s="16">
        <v>180.98</v>
      </c>
      <c r="F328" s="65">
        <v>1163.7013999999999</v>
      </c>
    </row>
    <row r="329" spans="1:6" ht="30" x14ac:dyDescent="0.2">
      <c r="A329" s="116">
        <v>20</v>
      </c>
      <c r="B329" s="22" t="s">
        <v>103</v>
      </c>
      <c r="C329" s="23" t="s">
        <v>12</v>
      </c>
      <c r="D329" s="89">
        <v>9.23</v>
      </c>
      <c r="E329" s="30">
        <v>145.56</v>
      </c>
      <c r="F329" s="65">
        <v>1343.5188000000001</v>
      </c>
    </row>
    <row r="330" spans="1:6" ht="45" x14ac:dyDescent="0.2">
      <c r="A330" s="116">
        <v>21</v>
      </c>
      <c r="B330" s="92" t="s">
        <v>107</v>
      </c>
      <c r="C330" s="68" t="s">
        <v>275</v>
      </c>
      <c r="D330" s="89">
        <v>32.15</v>
      </c>
      <c r="E330" s="13">
        <v>40.200000000000003</v>
      </c>
      <c r="F330" s="65">
        <v>1292.43</v>
      </c>
    </row>
    <row r="331" spans="1:6" ht="15" x14ac:dyDescent="0.2">
      <c r="A331" s="116">
        <v>22</v>
      </c>
      <c r="B331" s="67" t="s">
        <v>65</v>
      </c>
      <c r="C331" s="114" t="s">
        <v>5</v>
      </c>
      <c r="D331" s="89">
        <v>186</v>
      </c>
      <c r="E331" s="19">
        <v>3.15</v>
      </c>
      <c r="F331" s="65">
        <v>585.9</v>
      </c>
    </row>
    <row r="332" spans="1:6" ht="15" x14ac:dyDescent="0.2">
      <c r="A332" s="116">
        <v>23</v>
      </c>
      <c r="B332" s="94" t="s">
        <v>165</v>
      </c>
      <c r="C332" s="114" t="s">
        <v>5</v>
      </c>
      <c r="D332" s="89">
        <v>73</v>
      </c>
      <c r="E332" s="93">
        <v>80</v>
      </c>
      <c r="F332" s="65">
        <v>5840</v>
      </c>
    </row>
    <row r="333" spans="1:6" ht="15" x14ac:dyDescent="0.2">
      <c r="A333" s="39"/>
      <c r="B333" s="69"/>
      <c r="C333" s="70"/>
      <c r="D333" s="79"/>
      <c r="E333" s="71"/>
      <c r="F333" s="65"/>
    </row>
    <row r="334" spans="1:6" ht="15" x14ac:dyDescent="0.25">
      <c r="A334" s="62" t="s">
        <v>43</v>
      </c>
      <c r="B334" s="62" t="s">
        <v>44</v>
      </c>
      <c r="C334" s="63"/>
      <c r="D334" s="88"/>
      <c r="E334" s="88"/>
      <c r="F334" s="65"/>
    </row>
    <row r="335" spans="1:6" ht="15" x14ac:dyDescent="0.25">
      <c r="A335" s="116">
        <v>1</v>
      </c>
      <c r="B335" s="77" t="s">
        <v>129</v>
      </c>
      <c r="C335" s="34" t="s">
        <v>5</v>
      </c>
      <c r="D335" s="36">
        <v>78</v>
      </c>
      <c r="E335" s="25">
        <v>27.92</v>
      </c>
      <c r="F335" s="65">
        <v>2177.7600000000002</v>
      </c>
    </row>
    <row r="336" spans="1:6" ht="15" x14ac:dyDescent="0.2">
      <c r="A336" s="116">
        <v>2</v>
      </c>
      <c r="B336" s="26" t="s">
        <v>131</v>
      </c>
      <c r="C336" s="116" t="s">
        <v>6</v>
      </c>
      <c r="D336" s="36">
        <v>1</v>
      </c>
      <c r="E336" s="89">
        <v>75.42</v>
      </c>
      <c r="F336" s="65">
        <v>75.42</v>
      </c>
    </row>
    <row r="337" spans="1:6" ht="15" x14ac:dyDescent="0.2">
      <c r="A337" s="116">
        <v>3</v>
      </c>
      <c r="B337" s="37" t="s">
        <v>133</v>
      </c>
      <c r="C337" s="116" t="s">
        <v>6</v>
      </c>
      <c r="D337" s="36">
        <v>6</v>
      </c>
      <c r="E337" s="27">
        <v>276.11</v>
      </c>
      <c r="F337" s="65">
        <v>1656.66</v>
      </c>
    </row>
    <row r="338" spans="1:6" ht="15" x14ac:dyDescent="0.2">
      <c r="A338" s="116">
        <v>4</v>
      </c>
      <c r="B338" s="37" t="s">
        <v>134</v>
      </c>
      <c r="C338" s="116" t="s">
        <v>6</v>
      </c>
      <c r="D338" s="36">
        <v>4</v>
      </c>
      <c r="E338" s="89">
        <v>261.75</v>
      </c>
      <c r="F338" s="65">
        <v>1047</v>
      </c>
    </row>
    <row r="339" spans="1:6" ht="15" x14ac:dyDescent="0.2">
      <c r="A339" s="116">
        <v>5</v>
      </c>
      <c r="B339" s="37" t="s">
        <v>132</v>
      </c>
      <c r="C339" s="116" t="s">
        <v>6</v>
      </c>
      <c r="D339" s="36">
        <v>4</v>
      </c>
      <c r="E339" s="25">
        <v>35.89</v>
      </c>
      <c r="F339" s="65">
        <v>143.56</v>
      </c>
    </row>
    <row r="340" spans="1:6" ht="15" x14ac:dyDescent="0.2">
      <c r="A340" s="116">
        <v>6</v>
      </c>
      <c r="B340" s="37" t="s">
        <v>120</v>
      </c>
      <c r="C340" s="116" t="s">
        <v>6</v>
      </c>
      <c r="D340" s="36">
        <v>1</v>
      </c>
      <c r="E340" s="25">
        <v>51.45</v>
      </c>
      <c r="F340" s="65">
        <v>51.45</v>
      </c>
    </row>
    <row r="341" spans="1:6" ht="15" x14ac:dyDescent="0.2">
      <c r="A341" s="116">
        <v>7</v>
      </c>
      <c r="B341" s="37" t="s">
        <v>80</v>
      </c>
      <c r="C341" s="116" t="s">
        <v>5</v>
      </c>
      <c r="D341" s="36">
        <v>78</v>
      </c>
      <c r="E341" s="28">
        <v>1.73</v>
      </c>
      <c r="F341" s="65">
        <v>134.94</v>
      </c>
    </row>
    <row r="342" spans="1:6" ht="15" x14ac:dyDescent="0.2">
      <c r="A342" s="116">
        <v>8</v>
      </c>
      <c r="B342" s="37" t="s">
        <v>22</v>
      </c>
      <c r="C342" s="116" t="s">
        <v>5</v>
      </c>
      <c r="D342" s="36">
        <v>78</v>
      </c>
      <c r="E342" s="28">
        <v>0.92</v>
      </c>
      <c r="F342" s="65">
        <v>71.760000000000005</v>
      </c>
    </row>
    <row r="343" spans="1:6" ht="15" x14ac:dyDescent="0.2">
      <c r="A343" s="116">
        <v>9</v>
      </c>
      <c r="B343" s="37" t="s">
        <v>16</v>
      </c>
      <c r="C343" s="116" t="s">
        <v>5</v>
      </c>
      <c r="D343" s="36">
        <v>78</v>
      </c>
      <c r="E343" s="28">
        <v>0.71</v>
      </c>
      <c r="F343" s="65">
        <v>55.379999999999995</v>
      </c>
    </row>
    <row r="344" spans="1:6" ht="15" x14ac:dyDescent="0.2">
      <c r="A344" s="116">
        <v>10</v>
      </c>
      <c r="B344" s="37" t="s">
        <v>17</v>
      </c>
      <c r="C344" s="116" t="s">
        <v>5</v>
      </c>
      <c r="D344" s="36">
        <v>78</v>
      </c>
      <c r="E344" s="28">
        <v>0.85</v>
      </c>
      <c r="F344" s="65">
        <v>66.3</v>
      </c>
    </row>
    <row r="345" spans="1:6" ht="15" x14ac:dyDescent="0.2">
      <c r="A345" s="48"/>
      <c r="B345" s="39"/>
      <c r="C345" s="39"/>
      <c r="D345" s="40"/>
      <c r="E345" s="118" t="s">
        <v>81</v>
      </c>
      <c r="F345" s="73">
        <v>26082.0013</v>
      </c>
    </row>
    <row r="346" spans="1:6" ht="15" x14ac:dyDescent="0.2">
      <c r="A346" s="39"/>
      <c r="B346" s="39"/>
      <c r="C346" s="39"/>
      <c r="E346" s="74" t="s">
        <v>82</v>
      </c>
      <c r="F346" s="73">
        <v>5216.4002600000003</v>
      </c>
    </row>
    <row r="347" spans="1:6" ht="14.25" x14ac:dyDescent="0.2">
      <c r="A347" s="49"/>
      <c r="B347" s="91"/>
      <c r="C347" s="91"/>
      <c r="D347" s="86"/>
      <c r="E347" s="119" t="s">
        <v>83</v>
      </c>
      <c r="F347" s="73">
        <v>31298.401559999998</v>
      </c>
    </row>
    <row r="349" spans="1:6" ht="32.25" customHeight="1" x14ac:dyDescent="0.2">
      <c r="A349" s="740" t="s">
        <v>136</v>
      </c>
      <c r="B349" s="740"/>
      <c r="C349" s="740"/>
      <c r="D349" s="740"/>
      <c r="E349" s="740"/>
      <c r="F349" s="740"/>
    </row>
    <row r="350" spans="1:6" ht="14.25" x14ac:dyDescent="0.2">
      <c r="A350" s="740"/>
      <c r="B350" s="740"/>
      <c r="C350" s="740"/>
      <c r="D350" s="740"/>
      <c r="E350" s="740"/>
      <c r="F350" s="740"/>
    </row>
    <row r="351" spans="1:6" ht="14.25" x14ac:dyDescent="0.2">
      <c r="A351" s="53" t="s">
        <v>1</v>
      </c>
      <c r="B351" s="54" t="s">
        <v>2</v>
      </c>
      <c r="C351" s="55" t="s">
        <v>3</v>
      </c>
      <c r="D351" s="54" t="s">
        <v>9</v>
      </c>
      <c r="E351" s="54" t="s">
        <v>13</v>
      </c>
      <c r="F351" s="56" t="s">
        <v>15</v>
      </c>
    </row>
    <row r="352" spans="1:6" ht="14.25" x14ac:dyDescent="0.2">
      <c r="A352" s="57" t="s">
        <v>4</v>
      </c>
      <c r="B352" s="58"/>
      <c r="C352" s="59"/>
      <c r="D352" s="58"/>
      <c r="E352" s="60" t="s">
        <v>14</v>
      </c>
      <c r="F352" s="61"/>
    </row>
    <row r="353" spans="1:6" ht="15" x14ac:dyDescent="0.2">
      <c r="A353" s="44">
        <v>1</v>
      </c>
      <c r="B353" s="44">
        <v>2</v>
      </c>
      <c r="C353" s="44">
        <v>3</v>
      </c>
      <c r="D353" s="44">
        <v>4</v>
      </c>
      <c r="E353" s="44">
        <v>5</v>
      </c>
      <c r="F353" s="44">
        <v>6</v>
      </c>
    </row>
    <row r="354" spans="1:6" ht="15" x14ac:dyDescent="0.25">
      <c r="A354" s="62" t="s">
        <v>40</v>
      </c>
      <c r="B354" s="62" t="s">
        <v>41</v>
      </c>
      <c r="C354" s="63"/>
      <c r="D354" s="87"/>
      <c r="E354" s="87"/>
      <c r="F354" s="64"/>
    </row>
    <row r="355" spans="1:6" ht="15" x14ac:dyDescent="0.2">
      <c r="A355" s="116">
        <v>1</v>
      </c>
      <c r="B355" s="35" t="s">
        <v>48</v>
      </c>
      <c r="C355" s="116" t="s">
        <v>5</v>
      </c>
      <c r="D355" s="89">
        <v>814</v>
      </c>
      <c r="E355" s="89">
        <v>3.55</v>
      </c>
      <c r="F355" s="65">
        <v>2889.7</v>
      </c>
    </row>
    <row r="356" spans="1:6" ht="30" x14ac:dyDescent="0.2">
      <c r="A356" s="116">
        <v>2</v>
      </c>
      <c r="B356" s="35" t="s">
        <v>42</v>
      </c>
      <c r="C356" s="116" t="s">
        <v>274</v>
      </c>
      <c r="D356" s="89">
        <v>303.10000000000002</v>
      </c>
      <c r="E356" s="89">
        <v>5.43</v>
      </c>
      <c r="F356" s="65">
        <v>1645.8330000000001</v>
      </c>
    </row>
    <row r="357" spans="1:6" ht="15" x14ac:dyDescent="0.2">
      <c r="A357" s="116">
        <v>3</v>
      </c>
      <c r="B357" s="35" t="s">
        <v>0</v>
      </c>
      <c r="C357" s="116" t="s">
        <v>5</v>
      </c>
      <c r="D357" s="89">
        <v>29</v>
      </c>
      <c r="E357" s="3">
        <v>5.88</v>
      </c>
      <c r="F357" s="65">
        <v>170.52</v>
      </c>
    </row>
    <row r="358" spans="1:6" ht="15" x14ac:dyDescent="0.2">
      <c r="A358" s="116">
        <v>4</v>
      </c>
      <c r="B358" s="35" t="s">
        <v>25</v>
      </c>
      <c r="C358" s="116" t="s">
        <v>274</v>
      </c>
      <c r="D358" s="89">
        <v>29</v>
      </c>
      <c r="E358" s="3">
        <v>4.46</v>
      </c>
      <c r="F358" s="65">
        <v>129.34</v>
      </c>
    </row>
    <row r="359" spans="1:6" ht="30" x14ac:dyDescent="0.2">
      <c r="A359" s="116">
        <v>5</v>
      </c>
      <c r="B359" s="35" t="s">
        <v>96</v>
      </c>
      <c r="C359" s="34" t="s">
        <v>275</v>
      </c>
      <c r="D359" s="89">
        <v>34.659999999999997</v>
      </c>
      <c r="E359" s="89">
        <v>16.91</v>
      </c>
      <c r="F359" s="65">
        <v>586.10059999999999</v>
      </c>
    </row>
    <row r="360" spans="1:6" ht="30" x14ac:dyDescent="0.2">
      <c r="A360" s="737">
        <v>6</v>
      </c>
      <c r="B360" s="35" t="s">
        <v>49</v>
      </c>
      <c r="C360" s="34"/>
      <c r="D360" s="89"/>
      <c r="E360" s="90"/>
      <c r="F360" s="65"/>
    </row>
    <row r="361" spans="1:6" ht="15" x14ac:dyDescent="0.2">
      <c r="A361" s="738"/>
      <c r="B361" s="4" t="s">
        <v>104</v>
      </c>
      <c r="C361" s="34" t="s">
        <v>275</v>
      </c>
      <c r="D361" s="89">
        <v>397.33</v>
      </c>
      <c r="E361" s="6">
        <v>6.78</v>
      </c>
      <c r="F361" s="65">
        <v>2693.8973999999998</v>
      </c>
    </row>
    <row r="362" spans="1:6" ht="15" x14ac:dyDescent="0.2">
      <c r="A362" s="738"/>
      <c r="B362" s="5" t="s">
        <v>105</v>
      </c>
      <c r="C362" s="34" t="s">
        <v>275</v>
      </c>
      <c r="D362" s="89">
        <v>99.33</v>
      </c>
      <c r="E362" s="7">
        <v>24.85</v>
      </c>
      <c r="F362" s="65">
        <v>2468.3505</v>
      </c>
    </row>
    <row r="363" spans="1:6" ht="30" x14ac:dyDescent="0.2">
      <c r="A363" s="116">
        <v>7</v>
      </c>
      <c r="B363" s="46" t="s">
        <v>26</v>
      </c>
      <c r="C363" s="34" t="s">
        <v>275</v>
      </c>
      <c r="D363" s="89">
        <v>99.33</v>
      </c>
      <c r="E363" s="8">
        <v>6.49</v>
      </c>
      <c r="F363" s="65">
        <v>644.65170000000001</v>
      </c>
    </row>
    <row r="364" spans="1:6" ht="15" x14ac:dyDescent="0.2">
      <c r="A364" s="116">
        <v>8</v>
      </c>
      <c r="B364" s="47" t="s">
        <v>27</v>
      </c>
      <c r="C364" s="34" t="s">
        <v>275</v>
      </c>
      <c r="D364" s="89">
        <v>99.33</v>
      </c>
      <c r="E364" s="9">
        <v>4.8899999999999997</v>
      </c>
      <c r="F364" s="65">
        <v>485.72369999999995</v>
      </c>
    </row>
    <row r="365" spans="1:6" ht="30" x14ac:dyDescent="0.2">
      <c r="A365" s="116">
        <v>9</v>
      </c>
      <c r="B365" s="43" t="s">
        <v>95</v>
      </c>
      <c r="C365" s="34" t="s">
        <v>275</v>
      </c>
      <c r="D365" s="89">
        <v>496.66</v>
      </c>
      <c r="E365" s="10">
        <v>14.6</v>
      </c>
      <c r="F365" s="65">
        <v>7251.2359999999999</v>
      </c>
    </row>
    <row r="366" spans="1:6" ht="15" x14ac:dyDescent="0.2">
      <c r="A366" s="116">
        <v>10</v>
      </c>
      <c r="B366" s="37" t="s">
        <v>276</v>
      </c>
      <c r="C366" s="116" t="s">
        <v>274</v>
      </c>
      <c r="D366" s="89">
        <v>621</v>
      </c>
      <c r="E366" s="11">
        <v>4.2300000000000004</v>
      </c>
      <c r="F366" s="65">
        <v>2626.8300000000004</v>
      </c>
    </row>
    <row r="367" spans="1:6" ht="60" x14ac:dyDescent="0.2">
      <c r="A367" s="116">
        <v>11</v>
      </c>
      <c r="B367" s="84" t="s">
        <v>84</v>
      </c>
      <c r="C367" s="34" t="s">
        <v>275</v>
      </c>
      <c r="D367" s="89">
        <v>123.42</v>
      </c>
      <c r="E367" s="12">
        <v>41.85</v>
      </c>
      <c r="F367" s="65">
        <v>5165.1270000000004</v>
      </c>
    </row>
    <row r="368" spans="1:6" ht="45" x14ac:dyDescent="0.2">
      <c r="A368" s="116">
        <v>12</v>
      </c>
      <c r="B368" s="85" t="s">
        <v>148</v>
      </c>
      <c r="C368" s="34" t="s">
        <v>275</v>
      </c>
      <c r="D368" s="89">
        <v>226.04</v>
      </c>
      <c r="E368" s="13">
        <v>40.200000000000003</v>
      </c>
      <c r="F368" s="65">
        <v>9086.8080000000009</v>
      </c>
    </row>
    <row r="369" spans="1:6" ht="15" x14ac:dyDescent="0.2">
      <c r="A369" s="116">
        <v>13</v>
      </c>
      <c r="B369" s="37" t="s">
        <v>7</v>
      </c>
      <c r="C369" s="116" t="s">
        <v>8</v>
      </c>
      <c r="D369" s="36">
        <v>7</v>
      </c>
      <c r="E369" s="14">
        <v>82.8</v>
      </c>
      <c r="F369" s="65">
        <v>579.6</v>
      </c>
    </row>
    <row r="370" spans="1:6" ht="15" x14ac:dyDescent="0.25">
      <c r="A370" s="116">
        <v>14</v>
      </c>
      <c r="B370" s="32" t="s">
        <v>106</v>
      </c>
      <c r="C370" s="83" t="s">
        <v>5</v>
      </c>
      <c r="D370" s="89">
        <v>29</v>
      </c>
      <c r="E370" s="15">
        <v>35.97</v>
      </c>
      <c r="F370" s="65">
        <v>1043.1299999999999</v>
      </c>
    </row>
    <row r="371" spans="1:6" ht="15" x14ac:dyDescent="0.2">
      <c r="A371" s="116">
        <v>15</v>
      </c>
      <c r="B371" s="38" t="s">
        <v>85</v>
      </c>
      <c r="C371" s="116" t="s">
        <v>274</v>
      </c>
      <c r="D371" s="89">
        <v>29</v>
      </c>
      <c r="E371" s="15">
        <v>43.88</v>
      </c>
      <c r="F371" s="65">
        <v>1272.52</v>
      </c>
    </row>
    <row r="372" spans="1:6" ht="30" x14ac:dyDescent="0.2">
      <c r="A372" s="116">
        <v>16</v>
      </c>
      <c r="B372" s="31" t="s">
        <v>101</v>
      </c>
      <c r="C372" s="116" t="s">
        <v>12</v>
      </c>
      <c r="D372" s="89">
        <v>29.1</v>
      </c>
      <c r="E372" s="16">
        <v>189.85</v>
      </c>
      <c r="F372" s="65">
        <v>5524.6350000000002</v>
      </c>
    </row>
    <row r="373" spans="1:6" ht="15" x14ac:dyDescent="0.2">
      <c r="A373" s="116">
        <v>17</v>
      </c>
      <c r="B373" s="31" t="s">
        <v>124</v>
      </c>
      <c r="C373" s="116" t="s">
        <v>274</v>
      </c>
      <c r="D373" s="89">
        <v>303.10000000000002</v>
      </c>
      <c r="E373" s="16">
        <v>1.8</v>
      </c>
      <c r="F373" s="65">
        <v>545.58000000000004</v>
      </c>
    </row>
    <row r="374" spans="1:6" ht="15" x14ac:dyDescent="0.2">
      <c r="A374" s="116">
        <v>18</v>
      </c>
      <c r="B374" s="31" t="s">
        <v>125</v>
      </c>
      <c r="C374" s="116" t="s">
        <v>274</v>
      </c>
      <c r="D374" s="89">
        <v>303.10000000000002</v>
      </c>
      <c r="E374" s="16">
        <v>1.58</v>
      </c>
      <c r="F374" s="65">
        <v>478.89800000000008</v>
      </c>
    </row>
    <row r="375" spans="1:6" ht="30" x14ac:dyDescent="0.2">
      <c r="A375" s="116">
        <v>19</v>
      </c>
      <c r="B375" s="31" t="s">
        <v>102</v>
      </c>
      <c r="C375" s="68" t="s">
        <v>12</v>
      </c>
      <c r="D375" s="89">
        <v>27.89</v>
      </c>
      <c r="E375" s="16">
        <v>180.98</v>
      </c>
      <c r="F375" s="65">
        <v>5047.5321999999996</v>
      </c>
    </row>
    <row r="376" spans="1:6" ht="30" x14ac:dyDescent="0.2">
      <c r="A376" s="116">
        <v>20</v>
      </c>
      <c r="B376" s="22" t="s">
        <v>103</v>
      </c>
      <c r="C376" s="23" t="s">
        <v>12</v>
      </c>
      <c r="D376" s="89">
        <v>40.01</v>
      </c>
      <c r="E376" s="30">
        <v>145.56</v>
      </c>
      <c r="F376" s="65">
        <v>5823.8555999999999</v>
      </c>
    </row>
    <row r="377" spans="1:6" ht="45" x14ac:dyDescent="0.2">
      <c r="A377" s="116">
        <v>21</v>
      </c>
      <c r="B377" s="92" t="s">
        <v>107</v>
      </c>
      <c r="C377" s="68" t="s">
        <v>275</v>
      </c>
      <c r="D377" s="89">
        <v>139.43</v>
      </c>
      <c r="E377" s="13">
        <v>40.200000000000003</v>
      </c>
      <c r="F377" s="65">
        <v>5605.0860000000002</v>
      </c>
    </row>
    <row r="378" spans="1:6" ht="15" x14ac:dyDescent="0.2">
      <c r="A378" s="116">
        <v>22</v>
      </c>
      <c r="B378" s="67" t="s">
        <v>65</v>
      </c>
      <c r="C378" s="114" t="s">
        <v>5</v>
      </c>
      <c r="D378" s="89">
        <v>814</v>
      </c>
      <c r="E378" s="19">
        <v>3.15</v>
      </c>
      <c r="F378" s="65">
        <v>2564.1</v>
      </c>
    </row>
    <row r="379" spans="1:6" ht="15" x14ac:dyDescent="0.2">
      <c r="A379" s="116"/>
      <c r="B379" s="94"/>
      <c r="C379" s="114"/>
      <c r="D379" s="89"/>
      <c r="E379" s="93"/>
      <c r="F379" s="65"/>
    </row>
    <row r="380" spans="1:6" ht="15" x14ac:dyDescent="0.25">
      <c r="A380" s="62" t="s">
        <v>43</v>
      </c>
      <c r="B380" s="62" t="s">
        <v>44</v>
      </c>
      <c r="C380" s="63"/>
      <c r="D380" s="88"/>
      <c r="E380" s="88"/>
      <c r="F380" s="65"/>
    </row>
    <row r="381" spans="1:6" ht="15" x14ac:dyDescent="0.25">
      <c r="A381" s="116">
        <v>1</v>
      </c>
      <c r="B381" s="77" t="s">
        <v>23</v>
      </c>
      <c r="C381" s="34" t="s">
        <v>5</v>
      </c>
      <c r="D381" s="36">
        <v>332</v>
      </c>
      <c r="E381" s="25">
        <v>22.18</v>
      </c>
      <c r="F381" s="65">
        <v>7363.76</v>
      </c>
    </row>
    <row r="382" spans="1:6" ht="15" x14ac:dyDescent="0.2">
      <c r="A382" s="116">
        <v>3</v>
      </c>
      <c r="B382" s="37" t="s">
        <v>24</v>
      </c>
      <c r="C382" s="116" t="s">
        <v>6</v>
      </c>
      <c r="D382" s="36">
        <v>5</v>
      </c>
      <c r="E382" s="25">
        <v>69</v>
      </c>
      <c r="F382" s="65">
        <v>345</v>
      </c>
    </row>
    <row r="383" spans="1:6" ht="15" x14ac:dyDescent="0.2">
      <c r="A383" s="116">
        <v>4</v>
      </c>
      <c r="B383" s="26" t="s">
        <v>162</v>
      </c>
      <c r="C383" s="116" t="s">
        <v>6</v>
      </c>
      <c r="D383" s="36">
        <v>1</v>
      </c>
      <c r="E383" s="24">
        <v>58.62</v>
      </c>
      <c r="F383" s="65">
        <v>58.62</v>
      </c>
    </row>
    <row r="384" spans="1:6" ht="15" x14ac:dyDescent="0.2">
      <c r="A384" s="116">
        <v>5</v>
      </c>
      <c r="B384" s="45" t="s">
        <v>277</v>
      </c>
      <c r="C384" s="116" t="s">
        <v>6</v>
      </c>
      <c r="D384" s="36">
        <v>3</v>
      </c>
      <c r="E384" s="89">
        <v>86.97</v>
      </c>
      <c r="F384" s="65">
        <v>260.90999999999997</v>
      </c>
    </row>
    <row r="385" spans="1:6" ht="15" x14ac:dyDescent="0.2">
      <c r="A385" s="116">
        <v>6</v>
      </c>
      <c r="B385" s="45" t="s">
        <v>283</v>
      </c>
      <c r="C385" s="116" t="s">
        <v>6</v>
      </c>
      <c r="D385" s="36">
        <v>1</v>
      </c>
      <c r="E385" s="89">
        <v>25.89</v>
      </c>
      <c r="F385" s="65">
        <v>25.89</v>
      </c>
    </row>
    <row r="386" spans="1:6" ht="15" x14ac:dyDescent="0.2">
      <c r="A386" s="116">
        <v>7</v>
      </c>
      <c r="B386" s="37" t="s">
        <v>18</v>
      </c>
      <c r="C386" s="78" t="s">
        <v>6</v>
      </c>
      <c r="D386" s="36">
        <v>4</v>
      </c>
      <c r="E386" s="25">
        <v>26.13</v>
      </c>
      <c r="F386" s="65">
        <v>104.52</v>
      </c>
    </row>
    <row r="387" spans="1:6" ht="15" x14ac:dyDescent="0.2">
      <c r="A387" s="116">
        <v>8</v>
      </c>
      <c r="B387" s="37" t="s">
        <v>157</v>
      </c>
      <c r="C387" s="78" t="s">
        <v>6</v>
      </c>
      <c r="D387" s="36">
        <v>1</v>
      </c>
      <c r="E387" s="25">
        <v>18.52</v>
      </c>
      <c r="F387" s="65">
        <v>18.52</v>
      </c>
    </row>
    <row r="388" spans="1:6" ht="30" x14ac:dyDescent="0.2">
      <c r="A388" s="116">
        <v>9</v>
      </c>
      <c r="B388" s="43" t="s">
        <v>19</v>
      </c>
      <c r="C388" s="116" t="s">
        <v>6</v>
      </c>
      <c r="D388" s="36">
        <v>2</v>
      </c>
      <c r="E388" s="18">
        <v>460.86</v>
      </c>
      <c r="F388" s="65">
        <v>921.72</v>
      </c>
    </row>
    <row r="389" spans="1:6" ht="30" x14ac:dyDescent="0.2">
      <c r="A389" s="116">
        <v>10</v>
      </c>
      <c r="B389" s="43" t="s">
        <v>163</v>
      </c>
      <c r="C389" s="116" t="s">
        <v>6</v>
      </c>
      <c r="D389" s="36">
        <v>1</v>
      </c>
      <c r="E389" s="18">
        <v>176.72</v>
      </c>
      <c r="F389" s="65">
        <v>176.72</v>
      </c>
    </row>
    <row r="390" spans="1:6" ht="30" x14ac:dyDescent="0.25">
      <c r="A390" s="116">
        <v>11</v>
      </c>
      <c r="B390" s="81" t="s">
        <v>45</v>
      </c>
      <c r="C390" s="116" t="s">
        <v>6</v>
      </c>
      <c r="D390" s="36">
        <v>4</v>
      </c>
      <c r="E390" s="17">
        <v>29.36</v>
      </c>
      <c r="F390" s="65">
        <v>117.44</v>
      </c>
    </row>
    <row r="391" spans="1:6" ht="30" x14ac:dyDescent="0.25">
      <c r="A391" s="116">
        <v>12</v>
      </c>
      <c r="B391" s="81" t="s">
        <v>158</v>
      </c>
      <c r="C391" s="116" t="s">
        <v>6</v>
      </c>
      <c r="D391" s="36">
        <v>1</v>
      </c>
      <c r="E391" s="17">
        <v>15.52</v>
      </c>
      <c r="F391" s="65">
        <v>15.52</v>
      </c>
    </row>
    <row r="392" spans="1:6" ht="15" x14ac:dyDescent="0.2">
      <c r="A392" s="116">
        <v>13</v>
      </c>
      <c r="B392" s="37" t="s">
        <v>20</v>
      </c>
      <c r="C392" s="116" t="s">
        <v>6</v>
      </c>
      <c r="D392" s="36">
        <v>1</v>
      </c>
      <c r="E392" s="21">
        <v>870.85</v>
      </c>
      <c r="F392" s="65">
        <v>870.85</v>
      </c>
    </row>
    <row r="393" spans="1:6" ht="30" x14ac:dyDescent="0.2">
      <c r="A393" s="116">
        <v>14</v>
      </c>
      <c r="B393" s="38" t="s">
        <v>159</v>
      </c>
      <c r="C393" s="116" t="s">
        <v>6</v>
      </c>
      <c r="D393" s="36">
        <v>1</v>
      </c>
      <c r="E393" s="21">
        <v>1224</v>
      </c>
      <c r="F393" s="65">
        <v>1224</v>
      </c>
    </row>
    <row r="394" spans="1:6" ht="15" x14ac:dyDescent="0.2">
      <c r="A394" s="116">
        <v>15</v>
      </c>
      <c r="B394" s="37" t="s">
        <v>21</v>
      </c>
      <c r="C394" s="116" t="s">
        <v>6</v>
      </c>
      <c r="D394" s="36">
        <v>11</v>
      </c>
      <c r="E394" s="27">
        <v>25.6</v>
      </c>
      <c r="F394" s="65">
        <v>281.60000000000002</v>
      </c>
    </row>
    <row r="395" spans="1:6" ht="15" x14ac:dyDescent="0.2">
      <c r="A395" s="116">
        <v>16</v>
      </c>
      <c r="B395" s="37" t="s">
        <v>108</v>
      </c>
      <c r="C395" s="116" t="s">
        <v>6</v>
      </c>
      <c r="D395" s="36">
        <v>1</v>
      </c>
      <c r="E395" s="89">
        <v>289.47000000000003</v>
      </c>
      <c r="F395" s="65">
        <v>289.47000000000003</v>
      </c>
    </row>
    <row r="396" spans="1:6" ht="15" x14ac:dyDescent="0.2">
      <c r="A396" s="116">
        <v>17</v>
      </c>
      <c r="B396" s="37" t="s">
        <v>97</v>
      </c>
      <c r="C396" s="116" t="s">
        <v>6</v>
      </c>
      <c r="D396" s="36">
        <v>3</v>
      </c>
      <c r="E396" s="89">
        <v>272.56</v>
      </c>
      <c r="F396" s="65">
        <v>817.68000000000006</v>
      </c>
    </row>
    <row r="397" spans="1:6" ht="15" x14ac:dyDescent="0.2">
      <c r="A397" s="116">
        <v>18</v>
      </c>
      <c r="B397" s="37" t="s">
        <v>98</v>
      </c>
      <c r="C397" s="116" t="s">
        <v>6</v>
      </c>
      <c r="D397" s="36">
        <v>19</v>
      </c>
      <c r="E397" s="89">
        <v>256.11</v>
      </c>
      <c r="F397" s="65">
        <v>4866.09</v>
      </c>
    </row>
    <row r="398" spans="1:6" ht="15" x14ac:dyDescent="0.2">
      <c r="A398" s="116">
        <v>19</v>
      </c>
      <c r="B398" s="37" t="s">
        <v>99</v>
      </c>
      <c r="C398" s="116" t="s">
        <v>6</v>
      </c>
      <c r="D398" s="36">
        <v>6</v>
      </c>
      <c r="E398" s="89">
        <v>241.75</v>
      </c>
      <c r="F398" s="65">
        <v>1450.5</v>
      </c>
    </row>
    <row r="399" spans="1:6" ht="15" x14ac:dyDescent="0.2">
      <c r="A399" s="116">
        <v>20</v>
      </c>
      <c r="B399" s="37" t="s">
        <v>137</v>
      </c>
      <c r="C399" s="116" t="s">
        <v>6</v>
      </c>
      <c r="D399" s="36">
        <v>1</v>
      </c>
      <c r="E399" s="27">
        <v>229.56</v>
      </c>
      <c r="F399" s="65">
        <v>229.56</v>
      </c>
    </row>
    <row r="400" spans="1:6" ht="15" x14ac:dyDescent="0.2">
      <c r="A400" s="116">
        <v>21</v>
      </c>
      <c r="B400" s="37" t="s">
        <v>51</v>
      </c>
      <c r="C400" s="116" t="s">
        <v>6</v>
      </c>
      <c r="D400" s="36">
        <v>17</v>
      </c>
      <c r="E400" s="25">
        <v>29.65</v>
      </c>
      <c r="F400" s="65">
        <v>504.04999999999995</v>
      </c>
    </row>
    <row r="401" spans="1:6" ht="15" x14ac:dyDescent="0.2">
      <c r="A401" s="116">
        <v>22</v>
      </c>
      <c r="B401" s="37" t="s">
        <v>80</v>
      </c>
      <c r="C401" s="116" t="s">
        <v>5</v>
      </c>
      <c r="D401" s="36">
        <v>332</v>
      </c>
      <c r="E401" s="28">
        <v>1.73</v>
      </c>
      <c r="F401" s="65">
        <v>574.36</v>
      </c>
    </row>
    <row r="402" spans="1:6" ht="15" x14ac:dyDescent="0.2">
      <c r="A402" s="116">
        <v>23</v>
      </c>
      <c r="B402" s="37" t="s">
        <v>22</v>
      </c>
      <c r="C402" s="116" t="s">
        <v>5</v>
      </c>
      <c r="D402" s="36">
        <v>332</v>
      </c>
      <c r="E402" s="28">
        <v>0.92</v>
      </c>
      <c r="F402" s="65">
        <v>305.44</v>
      </c>
    </row>
    <row r="403" spans="1:6" ht="15" x14ac:dyDescent="0.2">
      <c r="A403" s="116">
        <v>24</v>
      </c>
      <c r="B403" s="37" t="s">
        <v>16</v>
      </c>
      <c r="C403" s="116" t="s">
        <v>5</v>
      </c>
      <c r="D403" s="36">
        <v>345</v>
      </c>
      <c r="E403" s="28">
        <v>0.71</v>
      </c>
      <c r="F403" s="65">
        <v>244.95</v>
      </c>
    </row>
    <row r="404" spans="1:6" ht="15" x14ac:dyDescent="0.2">
      <c r="A404" s="116">
        <v>25</v>
      </c>
      <c r="B404" s="37" t="s">
        <v>17</v>
      </c>
      <c r="C404" s="116" t="s">
        <v>5</v>
      </c>
      <c r="D404" s="36">
        <v>345</v>
      </c>
      <c r="E404" s="28">
        <v>0.85</v>
      </c>
      <c r="F404" s="65">
        <v>293.25</v>
      </c>
    </row>
    <row r="405" spans="1:6" ht="15" x14ac:dyDescent="0.2">
      <c r="A405" s="48"/>
      <c r="B405" s="39"/>
      <c r="C405" s="39"/>
      <c r="D405" s="40"/>
      <c r="E405" s="110" t="s">
        <v>81</v>
      </c>
      <c r="F405" s="73">
        <v>85689.474700000021</v>
      </c>
    </row>
    <row r="406" spans="1:6" ht="15" x14ac:dyDescent="0.2">
      <c r="A406" s="39"/>
      <c r="B406" s="39"/>
      <c r="C406" s="39"/>
      <c r="E406" s="74" t="s">
        <v>82</v>
      </c>
      <c r="F406" s="73">
        <v>17137.894940000006</v>
      </c>
    </row>
    <row r="407" spans="1:6" ht="14.25" x14ac:dyDescent="0.2">
      <c r="A407" s="49"/>
      <c r="B407" s="91"/>
      <c r="C407" s="91"/>
      <c r="D407" s="86"/>
      <c r="E407" s="112" t="s">
        <v>83</v>
      </c>
      <c r="F407" s="73">
        <v>102827.36964000002</v>
      </c>
    </row>
    <row r="409" spans="1:6" ht="14.25" x14ac:dyDescent="0.2">
      <c r="A409" s="740" t="s">
        <v>139</v>
      </c>
      <c r="B409" s="740"/>
      <c r="C409" s="740"/>
      <c r="D409" s="740"/>
      <c r="E409" s="740"/>
      <c r="F409" s="740"/>
    </row>
    <row r="410" spans="1:6" ht="14.25" x14ac:dyDescent="0.2">
      <c r="A410" s="740"/>
      <c r="B410" s="740"/>
      <c r="C410" s="740"/>
      <c r="D410" s="740"/>
      <c r="E410" s="740"/>
      <c r="F410" s="740"/>
    </row>
    <row r="411" spans="1:6" ht="14.25" x14ac:dyDescent="0.2">
      <c r="A411" s="53" t="s">
        <v>1</v>
      </c>
      <c r="B411" s="54" t="s">
        <v>2</v>
      </c>
      <c r="C411" s="55" t="s">
        <v>3</v>
      </c>
      <c r="D411" s="54" t="s">
        <v>9</v>
      </c>
      <c r="E411" s="54" t="s">
        <v>13</v>
      </c>
      <c r="F411" s="56" t="s">
        <v>15</v>
      </c>
    </row>
    <row r="412" spans="1:6" ht="14.25" x14ac:dyDescent="0.2">
      <c r="A412" s="57" t="s">
        <v>4</v>
      </c>
      <c r="B412" s="58"/>
      <c r="C412" s="59"/>
      <c r="D412" s="58"/>
      <c r="E412" s="60" t="s">
        <v>14</v>
      </c>
      <c r="F412" s="61"/>
    </row>
    <row r="413" spans="1:6" ht="15" x14ac:dyDescent="0.2">
      <c r="A413" s="44">
        <v>1</v>
      </c>
      <c r="B413" s="44">
        <v>2</v>
      </c>
      <c r="C413" s="44">
        <v>3</v>
      </c>
      <c r="D413" s="44">
        <v>4</v>
      </c>
      <c r="E413" s="44">
        <v>5</v>
      </c>
      <c r="F413" s="44">
        <v>6</v>
      </c>
    </row>
    <row r="414" spans="1:6" ht="15" x14ac:dyDescent="0.25">
      <c r="A414" s="62" t="s">
        <v>40</v>
      </c>
      <c r="B414" s="62" t="s">
        <v>41</v>
      </c>
      <c r="C414" s="63"/>
      <c r="D414" s="87"/>
      <c r="E414" s="87"/>
      <c r="F414" s="64"/>
    </row>
    <row r="415" spans="1:6" ht="15" x14ac:dyDescent="0.2">
      <c r="A415" s="116">
        <v>1</v>
      </c>
      <c r="B415" s="35" t="s">
        <v>48</v>
      </c>
      <c r="C415" s="116" t="s">
        <v>5</v>
      </c>
      <c r="D415" s="89">
        <v>658</v>
      </c>
      <c r="E415" s="89">
        <v>3.55</v>
      </c>
      <c r="F415" s="65">
        <v>2335.9</v>
      </c>
    </row>
    <row r="416" spans="1:6" ht="30" x14ac:dyDescent="0.2">
      <c r="A416" s="116">
        <v>2</v>
      </c>
      <c r="B416" s="35" t="s">
        <v>42</v>
      </c>
      <c r="C416" s="116" t="s">
        <v>274</v>
      </c>
      <c r="D416" s="89">
        <v>252.4</v>
      </c>
      <c r="E416" s="89">
        <v>5.43</v>
      </c>
      <c r="F416" s="65">
        <v>1370.5319999999999</v>
      </c>
    </row>
    <row r="417" spans="1:6" ht="15" x14ac:dyDescent="0.2">
      <c r="A417" s="116">
        <v>3</v>
      </c>
      <c r="B417" s="35" t="s">
        <v>0</v>
      </c>
      <c r="C417" s="116" t="s">
        <v>5</v>
      </c>
      <c r="D417" s="89">
        <v>19</v>
      </c>
      <c r="E417" s="3">
        <v>5.88</v>
      </c>
      <c r="F417" s="65">
        <v>111.72</v>
      </c>
    </row>
    <row r="418" spans="1:6" ht="15" x14ac:dyDescent="0.2">
      <c r="A418" s="116">
        <v>4</v>
      </c>
      <c r="B418" s="35" t="s">
        <v>25</v>
      </c>
      <c r="C418" s="116" t="s">
        <v>274</v>
      </c>
      <c r="D418" s="89">
        <v>23.75</v>
      </c>
      <c r="E418" s="3">
        <v>4.46</v>
      </c>
      <c r="F418" s="65">
        <v>105.925</v>
      </c>
    </row>
    <row r="419" spans="1:6" ht="30" x14ac:dyDescent="0.2">
      <c r="A419" s="116">
        <v>5</v>
      </c>
      <c r="B419" s="35" t="s">
        <v>96</v>
      </c>
      <c r="C419" s="34" t="s">
        <v>275</v>
      </c>
      <c r="D419" s="89">
        <v>28.33</v>
      </c>
      <c r="E419" s="89">
        <v>16.91</v>
      </c>
      <c r="F419" s="65">
        <v>479.06029999999998</v>
      </c>
    </row>
    <row r="420" spans="1:6" ht="30" x14ac:dyDescent="0.2">
      <c r="A420" s="737">
        <v>6</v>
      </c>
      <c r="B420" s="35" t="s">
        <v>49</v>
      </c>
      <c r="C420" s="34"/>
      <c r="D420" s="89"/>
      <c r="E420" s="90"/>
      <c r="F420" s="65"/>
    </row>
    <row r="421" spans="1:6" ht="15" x14ac:dyDescent="0.2">
      <c r="A421" s="738"/>
      <c r="B421" s="4" t="s">
        <v>104</v>
      </c>
      <c r="C421" s="34" t="s">
        <v>275</v>
      </c>
      <c r="D421" s="89">
        <v>336.2</v>
      </c>
      <c r="E421" s="6">
        <v>6.78</v>
      </c>
      <c r="F421" s="65">
        <v>2279.4360000000001</v>
      </c>
    </row>
    <row r="422" spans="1:6" ht="15" x14ac:dyDescent="0.2">
      <c r="A422" s="738"/>
      <c r="B422" s="5" t="s">
        <v>105</v>
      </c>
      <c r="C422" s="34" t="s">
        <v>275</v>
      </c>
      <c r="D422" s="89">
        <v>84.05</v>
      </c>
      <c r="E422" s="7">
        <v>24.85</v>
      </c>
      <c r="F422" s="65">
        <v>2088.6424999999999</v>
      </c>
    </row>
    <row r="423" spans="1:6" ht="30" x14ac:dyDescent="0.2">
      <c r="A423" s="116">
        <v>7</v>
      </c>
      <c r="B423" s="46" t="s">
        <v>26</v>
      </c>
      <c r="C423" s="34" t="s">
        <v>275</v>
      </c>
      <c r="D423" s="89">
        <v>84.05</v>
      </c>
      <c r="E423" s="8">
        <v>6.49</v>
      </c>
      <c r="F423" s="65">
        <v>545.48450000000003</v>
      </c>
    </row>
    <row r="424" spans="1:6" ht="15" x14ac:dyDescent="0.2">
      <c r="A424" s="116">
        <v>8</v>
      </c>
      <c r="B424" s="47" t="s">
        <v>27</v>
      </c>
      <c r="C424" s="34" t="s">
        <v>275</v>
      </c>
      <c r="D424" s="89">
        <v>84.05</v>
      </c>
      <c r="E424" s="9">
        <v>4.8899999999999997</v>
      </c>
      <c r="F424" s="65">
        <v>411.00449999999995</v>
      </c>
    </row>
    <row r="425" spans="1:6" ht="30" x14ac:dyDescent="0.2">
      <c r="A425" s="116">
        <v>9</v>
      </c>
      <c r="B425" s="43" t="s">
        <v>95</v>
      </c>
      <c r="C425" s="34" t="s">
        <v>275</v>
      </c>
      <c r="D425" s="89">
        <v>420.25</v>
      </c>
      <c r="E425" s="10">
        <v>14.6</v>
      </c>
      <c r="F425" s="65">
        <v>6135.65</v>
      </c>
    </row>
    <row r="426" spans="1:6" ht="15" x14ac:dyDescent="0.2">
      <c r="A426" s="116">
        <v>10</v>
      </c>
      <c r="B426" s="37" t="s">
        <v>276</v>
      </c>
      <c r="C426" s="116" t="s">
        <v>274</v>
      </c>
      <c r="D426" s="89">
        <v>527.4</v>
      </c>
      <c r="E426" s="11">
        <v>4.2300000000000004</v>
      </c>
      <c r="F426" s="65">
        <v>2230.902</v>
      </c>
    </row>
    <row r="427" spans="1:6" ht="60" x14ac:dyDescent="0.2">
      <c r="A427" s="116">
        <v>11</v>
      </c>
      <c r="B427" s="84" t="s">
        <v>84</v>
      </c>
      <c r="C427" s="34" t="s">
        <v>275</v>
      </c>
      <c r="D427" s="89">
        <v>107.1</v>
      </c>
      <c r="E427" s="12">
        <v>41.85</v>
      </c>
      <c r="F427" s="65">
        <v>4482.1350000000002</v>
      </c>
    </row>
    <row r="428" spans="1:6" ht="45" x14ac:dyDescent="0.2">
      <c r="A428" s="116">
        <v>12</v>
      </c>
      <c r="B428" s="85" t="s">
        <v>148</v>
      </c>
      <c r="C428" s="34" t="s">
        <v>275</v>
      </c>
      <c r="D428" s="89">
        <v>190.04</v>
      </c>
      <c r="E428" s="13">
        <v>40.200000000000003</v>
      </c>
      <c r="F428" s="65">
        <v>7639.6080000000002</v>
      </c>
    </row>
    <row r="429" spans="1:6" ht="15" x14ac:dyDescent="0.2">
      <c r="A429" s="116">
        <v>13</v>
      </c>
      <c r="B429" s="37" t="s">
        <v>7</v>
      </c>
      <c r="C429" s="116" t="s">
        <v>8</v>
      </c>
      <c r="D429" s="36">
        <v>6</v>
      </c>
      <c r="E429" s="14">
        <v>82.8</v>
      </c>
      <c r="F429" s="65">
        <v>496.79999999999995</v>
      </c>
    </row>
    <row r="430" spans="1:6" ht="15" x14ac:dyDescent="0.25">
      <c r="A430" s="116">
        <v>14</v>
      </c>
      <c r="B430" s="32" t="s">
        <v>106</v>
      </c>
      <c r="C430" s="83" t="s">
        <v>5</v>
      </c>
      <c r="D430" s="89">
        <v>19</v>
      </c>
      <c r="E430" s="15">
        <v>35.97</v>
      </c>
      <c r="F430" s="65">
        <v>683.43</v>
      </c>
    </row>
    <row r="431" spans="1:6" ht="15" x14ac:dyDescent="0.2">
      <c r="A431" s="116">
        <v>15</v>
      </c>
      <c r="B431" s="38" t="s">
        <v>85</v>
      </c>
      <c r="C431" s="116" t="s">
        <v>274</v>
      </c>
      <c r="D431" s="89">
        <v>23.75</v>
      </c>
      <c r="E431" s="15">
        <v>43.88</v>
      </c>
      <c r="F431" s="65">
        <v>1042.1500000000001</v>
      </c>
    </row>
    <row r="432" spans="1:6" ht="30" x14ac:dyDescent="0.2">
      <c r="A432" s="116">
        <v>16</v>
      </c>
      <c r="B432" s="31" t="s">
        <v>101</v>
      </c>
      <c r="C432" s="116" t="s">
        <v>12</v>
      </c>
      <c r="D432" s="89">
        <v>24.23</v>
      </c>
      <c r="E432" s="16">
        <v>189.85</v>
      </c>
      <c r="F432" s="65">
        <v>4600.0654999999997</v>
      </c>
    </row>
    <row r="433" spans="1:6" ht="15" x14ac:dyDescent="0.2">
      <c r="A433" s="116">
        <v>17</v>
      </c>
      <c r="B433" s="31" t="s">
        <v>124</v>
      </c>
      <c r="C433" s="116" t="s">
        <v>274</v>
      </c>
      <c r="D433" s="89">
        <v>252.4</v>
      </c>
      <c r="E433" s="16">
        <v>1.8</v>
      </c>
      <c r="F433" s="65">
        <v>454.32</v>
      </c>
    </row>
    <row r="434" spans="1:6" ht="15" x14ac:dyDescent="0.2">
      <c r="A434" s="116">
        <v>18</v>
      </c>
      <c r="B434" s="31" t="s">
        <v>125</v>
      </c>
      <c r="C434" s="116" t="s">
        <v>274</v>
      </c>
      <c r="D434" s="89">
        <v>252.4</v>
      </c>
      <c r="E434" s="16">
        <v>1.58</v>
      </c>
      <c r="F434" s="65">
        <v>398.79200000000003</v>
      </c>
    </row>
    <row r="435" spans="1:6" ht="30" x14ac:dyDescent="0.2">
      <c r="A435" s="116">
        <v>19</v>
      </c>
      <c r="B435" s="31" t="s">
        <v>102</v>
      </c>
      <c r="C435" s="68" t="s">
        <v>12</v>
      </c>
      <c r="D435" s="89">
        <v>23.22</v>
      </c>
      <c r="E435" s="16">
        <v>180.98</v>
      </c>
      <c r="F435" s="65">
        <v>4202.3555999999999</v>
      </c>
    </row>
    <row r="436" spans="1:6" ht="30" x14ac:dyDescent="0.2">
      <c r="A436" s="116">
        <v>20</v>
      </c>
      <c r="B436" s="22" t="s">
        <v>103</v>
      </c>
      <c r="C436" s="23" t="s">
        <v>12</v>
      </c>
      <c r="D436" s="89">
        <v>33.32</v>
      </c>
      <c r="E436" s="30">
        <v>145.56</v>
      </c>
      <c r="F436" s="65">
        <v>4850.0591999999997</v>
      </c>
    </row>
    <row r="437" spans="1:6" ht="45" x14ac:dyDescent="0.2">
      <c r="A437" s="116">
        <v>21</v>
      </c>
      <c r="B437" s="92" t="s">
        <v>107</v>
      </c>
      <c r="C437" s="68" t="s">
        <v>275</v>
      </c>
      <c r="D437" s="89">
        <v>116.1</v>
      </c>
      <c r="E437" s="13">
        <v>40.200000000000003</v>
      </c>
      <c r="F437" s="65">
        <v>4667.22</v>
      </c>
    </row>
    <row r="438" spans="1:6" ht="15" x14ac:dyDescent="0.2">
      <c r="A438" s="116">
        <v>22</v>
      </c>
      <c r="B438" s="67" t="s">
        <v>65</v>
      </c>
      <c r="C438" s="114" t="s">
        <v>5</v>
      </c>
      <c r="D438" s="89">
        <v>658</v>
      </c>
      <c r="E438" s="19">
        <v>3.15</v>
      </c>
      <c r="F438" s="65">
        <v>2072.6999999999998</v>
      </c>
    </row>
    <row r="439" spans="1:6" ht="15" x14ac:dyDescent="0.2">
      <c r="A439" s="39"/>
      <c r="B439" s="69"/>
      <c r="C439" s="70"/>
      <c r="D439" s="79"/>
      <c r="E439" s="71"/>
      <c r="F439" s="65"/>
    </row>
    <row r="440" spans="1:6" ht="15" x14ac:dyDescent="0.25">
      <c r="A440" s="62" t="s">
        <v>43</v>
      </c>
      <c r="B440" s="62" t="s">
        <v>44</v>
      </c>
      <c r="C440" s="63"/>
      <c r="D440" s="88"/>
      <c r="E440" s="88"/>
      <c r="F440" s="65"/>
    </row>
    <row r="441" spans="1:6" ht="15" x14ac:dyDescent="0.25">
      <c r="A441" s="116">
        <v>1</v>
      </c>
      <c r="B441" s="77" t="s">
        <v>129</v>
      </c>
      <c r="C441" s="34" t="s">
        <v>5</v>
      </c>
      <c r="D441" s="36">
        <v>293</v>
      </c>
      <c r="E441" s="25">
        <v>27.92</v>
      </c>
      <c r="F441" s="65">
        <v>8180.56</v>
      </c>
    </row>
    <row r="442" spans="1:6" ht="15" x14ac:dyDescent="0.2">
      <c r="A442" s="116">
        <v>2</v>
      </c>
      <c r="B442" s="37" t="s">
        <v>144</v>
      </c>
      <c r="C442" s="116" t="s">
        <v>6</v>
      </c>
      <c r="D442" s="36">
        <v>1</v>
      </c>
      <c r="E442" s="25">
        <v>45.1</v>
      </c>
      <c r="F442" s="65">
        <v>45.1</v>
      </c>
    </row>
    <row r="443" spans="1:6" ht="15" x14ac:dyDescent="0.2">
      <c r="A443" s="116">
        <v>3</v>
      </c>
      <c r="B443" s="26" t="s">
        <v>111</v>
      </c>
      <c r="C443" s="116" t="s">
        <v>6</v>
      </c>
      <c r="D443" s="36">
        <v>1</v>
      </c>
      <c r="E443" s="25">
        <v>161.52000000000001</v>
      </c>
      <c r="F443" s="65">
        <v>161.52000000000001</v>
      </c>
    </row>
    <row r="444" spans="1:6" ht="15" x14ac:dyDescent="0.2">
      <c r="A444" s="116">
        <v>4</v>
      </c>
      <c r="B444" s="26" t="s">
        <v>145</v>
      </c>
      <c r="C444" s="116" t="s">
        <v>6</v>
      </c>
      <c r="D444" s="36">
        <v>2</v>
      </c>
      <c r="E444" s="89">
        <v>104.78</v>
      </c>
      <c r="F444" s="65">
        <v>209.56</v>
      </c>
    </row>
    <row r="445" spans="1:6" ht="15" x14ac:dyDescent="0.2">
      <c r="A445" s="116">
        <v>5</v>
      </c>
      <c r="B445" s="26" t="s">
        <v>164</v>
      </c>
      <c r="C445" s="116" t="s">
        <v>6</v>
      </c>
      <c r="D445" s="36">
        <v>1</v>
      </c>
      <c r="E445" s="24">
        <v>104.78</v>
      </c>
      <c r="F445" s="65">
        <v>104.78</v>
      </c>
    </row>
    <row r="446" spans="1:6" ht="15" x14ac:dyDescent="0.2">
      <c r="A446" s="116">
        <v>6</v>
      </c>
      <c r="B446" s="45" t="s">
        <v>281</v>
      </c>
      <c r="C446" s="116" t="s">
        <v>6</v>
      </c>
      <c r="D446" s="36">
        <v>3</v>
      </c>
      <c r="E446" s="25">
        <v>93.45</v>
      </c>
      <c r="F446" s="65">
        <v>280.35000000000002</v>
      </c>
    </row>
    <row r="447" spans="1:6" ht="15" x14ac:dyDescent="0.2">
      <c r="A447" s="116">
        <v>7</v>
      </c>
      <c r="B447" s="45" t="s">
        <v>284</v>
      </c>
      <c r="C447" s="116" t="s">
        <v>6</v>
      </c>
      <c r="D447" s="36">
        <v>1</v>
      </c>
      <c r="E447" s="25">
        <v>37.450000000000003</v>
      </c>
      <c r="F447" s="65">
        <v>37.450000000000003</v>
      </c>
    </row>
    <row r="448" spans="1:6" ht="15" x14ac:dyDescent="0.2">
      <c r="A448" s="116">
        <v>8</v>
      </c>
      <c r="B448" s="45" t="s">
        <v>285</v>
      </c>
      <c r="C448" s="116" t="s">
        <v>6</v>
      </c>
      <c r="D448" s="36">
        <v>2</v>
      </c>
      <c r="E448" s="25">
        <v>37.450000000000003</v>
      </c>
      <c r="F448" s="65">
        <v>74.900000000000006</v>
      </c>
    </row>
    <row r="449" spans="1:6" ht="15" x14ac:dyDescent="0.2">
      <c r="A449" s="116">
        <v>9</v>
      </c>
      <c r="B449" s="45" t="s">
        <v>283</v>
      </c>
      <c r="C449" s="116" t="s">
        <v>6</v>
      </c>
      <c r="D449" s="36">
        <v>1</v>
      </c>
      <c r="E449" s="25">
        <v>37.450000000000003</v>
      </c>
      <c r="F449" s="65">
        <v>37.450000000000003</v>
      </c>
    </row>
    <row r="450" spans="1:6" ht="15" x14ac:dyDescent="0.2">
      <c r="A450" s="116">
        <v>10</v>
      </c>
      <c r="B450" s="37" t="s">
        <v>113</v>
      </c>
      <c r="C450" s="78" t="s">
        <v>6</v>
      </c>
      <c r="D450" s="36">
        <v>2</v>
      </c>
      <c r="E450" s="29">
        <v>42.97</v>
      </c>
      <c r="F450" s="65">
        <v>85.94</v>
      </c>
    </row>
    <row r="451" spans="1:6" ht="15" x14ac:dyDescent="0.2">
      <c r="A451" s="116">
        <v>11</v>
      </c>
      <c r="B451" s="37" t="s">
        <v>114</v>
      </c>
      <c r="C451" s="78" t="s">
        <v>6</v>
      </c>
      <c r="D451" s="36">
        <v>4</v>
      </c>
      <c r="E451" s="25">
        <v>29.75</v>
      </c>
      <c r="F451" s="65">
        <v>119</v>
      </c>
    </row>
    <row r="452" spans="1:6" ht="15" x14ac:dyDescent="0.2">
      <c r="A452" s="116">
        <v>12</v>
      </c>
      <c r="B452" s="37" t="s">
        <v>18</v>
      </c>
      <c r="C452" s="78" t="s">
        <v>6</v>
      </c>
      <c r="D452" s="36">
        <v>2</v>
      </c>
      <c r="E452" s="25">
        <v>26.13</v>
      </c>
      <c r="F452" s="65">
        <v>52.26</v>
      </c>
    </row>
    <row r="453" spans="1:6" ht="15" x14ac:dyDescent="0.2">
      <c r="A453" s="116">
        <v>13</v>
      </c>
      <c r="B453" s="37" t="s">
        <v>157</v>
      </c>
      <c r="C453" s="78" t="s">
        <v>6</v>
      </c>
      <c r="D453" s="36">
        <v>1</v>
      </c>
      <c r="E453" s="25">
        <v>18.52</v>
      </c>
      <c r="F453" s="65">
        <v>18.52</v>
      </c>
    </row>
    <row r="454" spans="1:6" ht="30" x14ac:dyDescent="0.2">
      <c r="A454" s="116">
        <v>14</v>
      </c>
      <c r="B454" s="43" t="s">
        <v>115</v>
      </c>
      <c r="C454" s="116" t="s">
        <v>6</v>
      </c>
      <c r="D454" s="36">
        <v>1</v>
      </c>
      <c r="E454" s="18">
        <v>590.85</v>
      </c>
      <c r="F454" s="65">
        <v>590.85</v>
      </c>
    </row>
    <row r="455" spans="1:6" ht="30" x14ac:dyDescent="0.2">
      <c r="A455" s="116">
        <v>15</v>
      </c>
      <c r="B455" s="43" t="s">
        <v>116</v>
      </c>
      <c r="C455" s="116" t="s">
        <v>6</v>
      </c>
      <c r="D455" s="36">
        <v>2</v>
      </c>
      <c r="E455" s="18">
        <v>531.28</v>
      </c>
      <c r="F455" s="65">
        <v>1062.56</v>
      </c>
    </row>
    <row r="456" spans="1:6" ht="30" x14ac:dyDescent="0.2">
      <c r="A456" s="116">
        <v>16</v>
      </c>
      <c r="B456" s="43" t="s">
        <v>19</v>
      </c>
      <c r="C456" s="116" t="s">
        <v>6</v>
      </c>
      <c r="D456" s="36">
        <v>1</v>
      </c>
      <c r="E456" s="18">
        <v>460.86</v>
      </c>
      <c r="F456" s="65">
        <v>460.86</v>
      </c>
    </row>
    <row r="457" spans="1:6" ht="30" x14ac:dyDescent="0.25">
      <c r="A457" s="116">
        <v>18</v>
      </c>
      <c r="B457" s="81" t="s">
        <v>117</v>
      </c>
      <c r="C457" s="116" t="s">
        <v>6</v>
      </c>
      <c r="D457" s="36">
        <v>2</v>
      </c>
      <c r="E457" s="17">
        <v>56.28</v>
      </c>
      <c r="F457" s="65">
        <v>112.56</v>
      </c>
    </row>
    <row r="458" spans="1:6" ht="30" x14ac:dyDescent="0.25">
      <c r="A458" s="116">
        <v>19</v>
      </c>
      <c r="B458" s="81" t="s">
        <v>118</v>
      </c>
      <c r="C458" s="116" t="s">
        <v>6</v>
      </c>
      <c r="D458" s="36">
        <v>4</v>
      </c>
      <c r="E458" s="17">
        <v>36.03</v>
      </c>
      <c r="F458" s="65">
        <v>144.12</v>
      </c>
    </row>
    <row r="459" spans="1:6" ht="30" x14ac:dyDescent="0.25">
      <c r="A459" s="116">
        <v>20</v>
      </c>
      <c r="B459" s="81" t="s">
        <v>45</v>
      </c>
      <c r="C459" s="116" t="s">
        <v>6</v>
      </c>
      <c r="D459" s="36">
        <v>2</v>
      </c>
      <c r="E459" s="17">
        <v>29.36</v>
      </c>
      <c r="F459" s="65">
        <v>58.72</v>
      </c>
    </row>
    <row r="460" spans="1:6" ht="30" x14ac:dyDescent="0.25">
      <c r="A460" s="116">
        <v>21</v>
      </c>
      <c r="B460" s="81" t="s">
        <v>158</v>
      </c>
      <c r="C460" s="116" t="s">
        <v>6</v>
      </c>
      <c r="D460" s="36">
        <v>1</v>
      </c>
      <c r="E460" s="17">
        <v>15.52</v>
      </c>
      <c r="F460" s="65">
        <v>15.52</v>
      </c>
    </row>
    <row r="461" spans="1:6" ht="15" x14ac:dyDescent="0.2">
      <c r="A461" s="116">
        <v>22</v>
      </c>
      <c r="B461" s="37" t="s">
        <v>21</v>
      </c>
      <c r="C461" s="116" t="s">
        <v>6</v>
      </c>
      <c r="D461" s="36">
        <v>14</v>
      </c>
      <c r="E461" s="27">
        <v>25.6</v>
      </c>
      <c r="F461" s="65">
        <v>358.40000000000003</v>
      </c>
    </row>
    <row r="462" spans="1:6" ht="15" x14ac:dyDescent="0.2">
      <c r="A462" s="116">
        <v>23</v>
      </c>
      <c r="B462" s="37" t="s">
        <v>20</v>
      </c>
      <c r="C462" s="116" t="s">
        <v>6</v>
      </c>
      <c r="D462" s="36">
        <v>1</v>
      </c>
      <c r="E462" s="21">
        <v>870.85</v>
      </c>
      <c r="F462" s="65">
        <v>870.85</v>
      </c>
    </row>
    <row r="463" spans="1:6" ht="30" x14ac:dyDescent="0.2">
      <c r="A463" s="116">
        <v>24</v>
      </c>
      <c r="B463" s="38" t="s">
        <v>159</v>
      </c>
      <c r="C463" s="116" t="s">
        <v>6</v>
      </c>
      <c r="D463" s="36">
        <v>1</v>
      </c>
      <c r="E463" s="21">
        <v>1224</v>
      </c>
      <c r="F463" s="65">
        <v>1224</v>
      </c>
    </row>
    <row r="464" spans="1:6" ht="15" x14ac:dyDescent="0.2">
      <c r="A464" s="116">
        <v>25</v>
      </c>
      <c r="B464" s="37" t="s">
        <v>146</v>
      </c>
      <c r="C464" s="116" t="s">
        <v>6</v>
      </c>
      <c r="D464" s="36">
        <v>2</v>
      </c>
      <c r="E464" s="89">
        <v>285.56</v>
      </c>
      <c r="F464" s="65">
        <v>571.12</v>
      </c>
    </row>
    <row r="465" spans="1:6" ht="15" x14ac:dyDescent="0.2">
      <c r="A465" s="116">
        <v>26</v>
      </c>
      <c r="B465" s="37" t="s">
        <v>133</v>
      </c>
      <c r="C465" s="116" t="s">
        <v>6</v>
      </c>
      <c r="D465" s="36">
        <v>14</v>
      </c>
      <c r="E465" s="89">
        <v>276.11</v>
      </c>
      <c r="F465" s="65">
        <v>3865.54</v>
      </c>
    </row>
    <row r="466" spans="1:6" ht="15" x14ac:dyDescent="0.2">
      <c r="A466" s="116">
        <v>27</v>
      </c>
      <c r="B466" s="37" t="s">
        <v>134</v>
      </c>
      <c r="C466" s="116" t="s">
        <v>6</v>
      </c>
      <c r="D466" s="36">
        <v>3</v>
      </c>
      <c r="E466" s="89">
        <v>261.75</v>
      </c>
      <c r="F466" s="65">
        <v>785.25</v>
      </c>
    </row>
    <row r="467" spans="1:6" ht="15" x14ac:dyDescent="0.2">
      <c r="A467" s="116">
        <v>28</v>
      </c>
      <c r="B467" s="37" t="s">
        <v>132</v>
      </c>
      <c r="C467" s="116" t="s">
        <v>6</v>
      </c>
      <c r="D467" s="36">
        <v>15</v>
      </c>
      <c r="E467" s="25">
        <v>35.89</v>
      </c>
      <c r="F467" s="65">
        <v>538.35</v>
      </c>
    </row>
    <row r="468" spans="1:6" ht="15" x14ac:dyDescent="0.2">
      <c r="A468" s="116">
        <v>29</v>
      </c>
      <c r="B468" s="37" t="s">
        <v>120</v>
      </c>
      <c r="C468" s="116" t="s">
        <v>6</v>
      </c>
      <c r="D468" s="36">
        <v>1</v>
      </c>
      <c r="E468" s="25">
        <v>51.45</v>
      </c>
      <c r="F468" s="65">
        <v>51.45</v>
      </c>
    </row>
    <row r="469" spans="1:6" ht="15" x14ac:dyDescent="0.2">
      <c r="A469" s="116">
        <v>30</v>
      </c>
      <c r="B469" s="37" t="s">
        <v>80</v>
      </c>
      <c r="C469" s="116" t="s">
        <v>5</v>
      </c>
      <c r="D469" s="36">
        <v>293</v>
      </c>
      <c r="E469" s="28">
        <v>1.73</v>
      </c>
      <c r="F469" s="65">
        <v>506.89</v>
      </c>
    </row>
    <row r="470" spans="1:6" ht="15" x14ac:dyDescent="0.2">
      <c r="A470" s="116">
        <v>31</v>
      </c>
      <c r="B470" s="37" t="s">
        <v>22</v>
      </c>
      <c r="C470" s="116" t="s">
        <v>5</v>
      </c>
      <c r="D470" s="36">
        <v>293</v>
      </c>
      <c r="E470" s="28">
        <v>0.92</v>
      </c>
      <c r="F470" s="65">
        <v>269.56</v>
      </c>
    </row>
    <row r="471" spans="1:6" ht="15" x14ac:dyDescent="0.2">
      <c r="A471" s="116">
        <v>32</v>
      </c>
      <c r="B471" s="37" t="s">
        <v>16</v>
      </c>
      <c r="C471" s="116" t="s">
        <v>5</v>
      </c>
      <c r="D471" s="36">
        <v>293</v>
      </c>
      <c r="E471" s="28">
        <v>0.71</v>
      </c>
      <c r="F471" s="65">
        <v>208.03</v>
      </c>
    </row>
    <row r="472" spans="1:6" ht="15" x14ac:dyDescent="0.2">
      <c r="A472" s="116">
        <v>33</v>
      </c>
      <c r="B472" s="37" t="s">
        <v>17</v>
      </c>
      <c r="C472" s="116" t="s">
        <v>5</v>
      </c>
      <c r="D472" s="36">
        <v>293</v>
      </c>
      <c r="E472" s="28">
        <v>0.85</v>
      </c>
      <c r="F472" s="65">
        <v>249.04999999999998</v>
      </c>
    </row>
    <row r="473" spans="1:6" ht="15" x14ac:dyDescent="0.2">
      <c r="A473" s="48"/>
      <c r="B473" s="39"/>
      <c r="C473" s="39"/>
      <c r="D473" s="40"/>
      <c r="E473" s="118" t="s">
        <v>81</v>
      </c>
      <c r="F473" s="73">
        <v>75034.962099999975</v>
      </c>
    </row>
    <row r="474" spans="1:6" ht="15" x14ac:dyDescent="0.2">
      <c r="A474" s="39"/>
      <c r="B474" s="39"/>
      <c r="C474" s="39"/>
      <c r="E474" s="74" t="s">
        <v>82</v>
      </c>
      <c r="F474" s="73">
        <v>15006.992419999995</v>
      </c>
    </row>
    <row r="475" spans="1:6" ht="14.25" x14ac:dyDescent="0.2">
      <c r="A475" s="49"/>
      <c r="B475" s="91"/>
      <c r="C475" s="91"/>
      <c r="D475" s="86"/>
      <c r="E475" s="119" t="s">
        <v>83</v>
      </c>
      <c r="F475" s="73">
        <v>90041.95451999997</v>
      </c>
    </row>
    <row r="477" spans="1:6" ht="33.75" customHeight="1" x14ac:dyDescent="0.2">
      <c r="A477" s="740" t="s">
        <v>190</v>
      </c>
      <c r="B477" s="740"/>
      <c r="C477" s="740"/>
      <c r="D477" s="740"/>
      <c r="E477" s="740"/>
      <c r="F477" s="740"/>
    </row>
    <row r="478" spans="1:6" ht="14.25" x14ac:dyDescent="0.2">
      <c r="A478" s="740"/>
      <c r="B478" s="740"/>
      <c r="C478" s="740"/>
      <c r="D478" s="740"/>
      <c r="E478" s="740"/>
      <c r="F478" s="740"/>
    </row>
    <row r="479" spans="1:6" ht="14.25" x14ac:dyDescent="0.2">
      <c r="A479" s="53" t="s">
        <v>1</v>
      </c>
      <c r="B479" s="54" t="s">
        <v>2</v>
      </c>
      <c r="C479" s="55" t="s">
        <v>3</v>
      </c>
      <c r="D479" s="54" t="s">
        <v>9</v>
      </c>
      <c r="E479" s="54" t="s">
        <v>13</v>
      </c>
      <c r="F479" s="56" t="s">
        <v>15</v>
      </c>
    </row>
    <row r="480" spans="1:6" ht="14.25" x14ac:dyDescent="0.2">
      <c r="A480" s="57" t="s">
        <v>4</v>
      </c>
      <c r="B480" s="58"/>
      <c r="C480" s="59"/>
      <c r="D480" s="58"/>
      <c r="E480" s="60" t="s">
        <v>14</v>
      </c>
      <c r="F480" s="61"/>
    </row>
    <row r="481" spans="1:6" ht="15" x14ac:dyDescent="0.2">
      <c r="A481" s="44">
        <v>1</v>
      </c>
      <c r="B481" s="44">
        <v>2</v>
      </c>
      <c r="C481" s="44">
        <v>3</v>
      </c>
      <c r="D481" s="44">
        <v>4</v>
      </c>
      <c r="E481" s="44">
        <v>5</v>
      </c>
      <c r="F481" s="44">
        <v>6</v>
      </c>
    </row>
    <row r="482" spans="1:6" ht="15" x14ac:dyDescent="0.25">
      <c r="A482" s="62" t="s">
        <v>40</v>
      </c>
      <c r="B482" s="62" t="s">
        <v>41</v>
      </c>
      <c r="C482" s="63"/>
      <c r="D482" s="87"/>
      <c r="E482" s="87"/>
      <c r="F482" s="64"/>
    </row>
    <row r="483" spans="1:6" ht="15" x14ac:dyDescent="0.2">
      <c r="A483" s="116">
        <v>1</v>
      </c>
      <c r="B483" s="35" t="s">
        <v>48</v>
      </c>
      <c r="C483" s="116" t="s">
        <v>5</v>
      </c>
      <c r="D483" s="89">
        <v>70</v>
      </c>
      <c r="E483" s="89">
        <v>3.55</v>
      </c>
      <c r="F483" s="65">
        <v>248.5</v>
      </c>
    </row>
    <row r="484" spans="1:6" ht="30" x14ac:dyDescent="0.2">
      <c r="A484" s="116">
        <v>2</v>
      </c>
      <c r="B484" s="35" t="s">
        <v>42</v>
      </c>
      <c r="C484" s="116" t="s">
        <v>274</v>
      </c>
      <c r="D484" s="89">
        <v>28</v>
      </c>
      <c r="E484" s="89">
        <v>5.43</v>
      </c>
      <c r="F484" s="65">
        <v>152.04</v>
      </c>
    </row>
    <row r="485" spans="1:6" ht="15" x14ac:dyDescent="0.2">
      <c r="A485" s="116">
        <v>3</v>
      </c>
      <c r="B485" s="35" t="s">
        <v>0</v>
      </c>
      <c r="C485" s="116" t="s">
        <v>5</v>
      </c>
      <c r="D485" s="89">
        <v>2</v>
      </c>
      <c r="E485" s="3">
        <v>5.88</v>
      </c>
      <c r="F485" s="65">
        <v>11.76</v>
      </c>
    </row>
    <row r="486" spans="1:6" ht="15" x14ac:dyDescent="0.2">
      <c r="A486" s="116">
        <v>4</v>
      </c>
      <c r="B486" s="35" t="s">
        <v>25</v>
      </c>
      <c r="C486" s="116" t="s">
        <v>274</v>
      </c>
      <c r="D486" s="89">
        <v>2</v>
      </c>
      <c r="E486" s="3">
        <v>4.46</v>
      </c>
      <c r="F486" s="65">
        <v>8.92</v>
      </c>
    </row>
    <row r="487" spans="1:6" ht="30" x14ac:dyDescent="0.2">
      <c r="A487" s="116">
        <v>5</v>
      </c>
      <c r="B487" s="35" t="s">
        <v>96</v>
      </c>
      <c r="C487" s="34" t="s">
        <v>275</v>
      </c>
      <c r="D487" s="89">
        <v>3.1</v>
      </c>
      <c r="E487" s="89">
        <v>16.91</v>
      </c>
      <c r="F487" s="65">
        <v>52.420999999999999</v>
      </c>
    </row>
    <row r="488" spans="1:6" ht="30" x14ac:dyDescent="0.2">
      <c r="A488" s="737">
        <v>6</v>
      </c>
      <c r="B488" s="35" t="s">
        <v>49</v>
      </c>
      <c r="C488" s="34"/>
      <c r="D488" s="89"/>
      <c r="E488" s="90"/>
      <c r="F488" s="65"/>
    </row>
    <row r="489" spans="1:6" ht="15" x14ac:dyDescent="0.2">
      <c r="A489" s="738"/>
      <c r="B489" s="4" t="s">
        <v>104</v>
      </c>
      <c r="C489" s="34" t="s">
        <v>275</v>
      </c>
      <c r="D489" s="89">
        <v>37.520000000000003</v>
      </c>
      <c r="E489" s="6">
        <v>6.78</v>
      </c>
      <c r="F489" s="65">
        <v>254.38560000000004</v>
      </c>
    </row>
    <row r="490" spans="1:6" ht="15" x14ac:dyDescent="0.2">
      <c r="A490" s="738"/>
      <c r="B490" s="5" t="s">
        <v>105</v>
      </c>
      <c r="C490" s="34" t="s">
        <v>275</v>
      </c>
      <c r="D490" s="89">
        <v>9.3800000000000008</v>
      </c>
      <c r="E490" s="7">
        <v>24.85</v>
      </c>
      <c r="F490" s="65">
        <v>233.09300000000005</v>
      </c>
    </row>
    <row r="491" spans="1:6" ht="30" x14ac:dyDescent="0.2">
      <c r="A491" s="116">
        <v>7</v>
      </c>
      <c r="B491" s="46" t="s">
        <v>26</v>
      </c>
      <c r="C491" s="34" t="s">
        <v>275</v>
      </c>
      <c r="D491" s="89">
        <v>9.3800000000000008</v>
      </c>
      <c r="E491" s="8">
        <v>6.49</v>
      </c>
      <c r="F491" s="65">
        <v>60.876200000000004</v>
      </c>
    </row>
    <row r="492" spans="1:6" ht="15" x14ac:dyDescent="0.2">
      <c r="A492" s="116">
        <v>8</v>
      </c>
      <c r="B492" s="47" t="s">
        <v>27</v>
      </c>
      <c r="C492" s="34" t="s">
        <v>275</v>
      </c>
      <c r="D492" s="89">
        <v>9.3800000000000008</v>
      </c>
      <c r="E492" s="9">
        <v>4.8899999999999997</v>
      </c>
      <c r="F492" s="65">
        <v>45.868200000000002</v>
      </c>
    </row>
    <row r="493" spans="1:6" ht="30" x14ac:dyDescent="0.2">
      <c r="A493" s="116">
        <v>9</v>
      </c>
      <c r="B493" s="43" t="s">
        <v>95</v>
      </c>
      <c r="C493" s="34" t="s">
        <v>275</v>
      </c>
      <c r="D493" s="89">
        <v>46.9</v>
      </c>
      <c r="E493" s="10">
        <v>14.6</v>
      </c>
      <c r="F493" s="65">
        <v>684.74</v>
      </c>
    </row>
    <row r="494" spans="1:6" ht="15" x14ac:dyDescent="0.2">
      <c r="A494" s="116">
        <v>10</v>
      </c>
      <c r="B494" s="37" t="s">
        <v>276</v>
      </c>
      <c r="C494" s="116" t="s">
        <v>274</v>
      </c>
      <c r="D494" s="89">
        <v>63</v>
      </c>
      <c r="E494" s="11">
        <v>4.2300000000000004</v>
      </c>
      <c r="F494" s="65">
        <v>266.49</v>
      </c>
    </row>
    <row r="495" spans="1:6" ht="60" x14ac:dyDescent="0.2">
      <c r="A495" s="116">
        <v>11</v>
      </c>
      <c r="B495" s="84" t="s">
        <v>84</v>
      </c>
      <c r="C495" s="34" t="s">
        <v>275</v>
      </c>
      <c r="D495" s="89">
        <v>11.81</v>
      </c>
      <c r="E495" s="12">
        <v>41.85</v>
      </c>
      <c r="F495" s="65">
        <v>494.24850000000004</v>
      </c>
    </row>
    <row r="496" spans="1:6" ht="45" x14ac:dyDescent="0.2">
      <c r="A496" s="116">
        <v>12</v>
      </c>
      <c r="B496" s="85" t="s">
        <v>148</v>
      </c>
      <c r="C496" s="34" t="s">
        <v>275</v>
      </c>
      <c r="D496" s="89">
        <v>21.39</v>
      </c>
      <c r="E496" s="13">
        <v>40.200000000000003</v>
      </c>
      <c r="F496" s="65">
        <v>859.87800000000004</v>
      </c>
    </row>
    <row r="497" spans="1:6" ht="15" x14ac:dyDescent="0.2">
      <c r="A497" s="116">
        <v>13</v>
      </c>
      <c r="B497" s="37" t="s">
        <v>7</v>
      </c>
      <c r="C497" s="116" t="s">
        <v>8</v>
      </c>
      <c r="D497" s="36">
        <v>1</v>
      </c>
      <c r="E497" s="14">
        <v>82.8</v>
      </c>
      <c r="F497" s="65">
        <v>82.8</v>
      </c>
    </row>
    <row r="498" spans="1:6" ht="15" x14ac:dyDescent="0.25">
      <c r="A498" s="116">
        <v>14</v>
      </c>
      <c r="B498" s="32" t="s">
        <v>106</v>
      </c>
      <c r="C498" s="83" t="s">
        <v>5</v>
      </c>
      <c r="D498" s="89">
        <v>2</v>
      </c>
      <c r="E498" s="15">
        <v>35.97</v>
      </c>
      <c r="F498" s="65">
        <v>71.94</v>
      </c>
    </row>
    <row r="499" spans="1:6" ht="15" x14ac:dyDescent="0.2">
      <c r="A499" s="116">
        <v>15</v>
      </c>
      <c r="B499" s="38" t="s">
        <v>85</v>
      </c>
      <c r="C499" s="116" t="s">
        <v>274</v>
      </c>
      <c r="D499" s="89">
        <v>2</v>
      </c>
      <c r="E499" s="15">
        <v>43.88</v>
      </c>
      <c r="F499" s="65">
        <v>87.76</v>
      </c>
    </row>
    <row r="500" spans="1:6" ht="30" x14ac:dyDescent="0.2">
      <c r="A500" s="116">
        <v>16</v>
      </c>
      <c r="B500" s="31" t="s">
        <v>101</v>
      </c>
      <c r="C500" s="116" t="s">
        <v>12</v>
      </c>
      <c r="D500" s="89">
        <v>2.69</v>
      </c>
      <c r="E500" s="16">
        <v>189.85</v>
      </c>
      <c r="F500" s="65">
        <v>510.69649999999996</v>
      </c>
    </row>
    <row r="501" spans="1:6" ht="15" x14ac:dyDescent="0.2">
      <c r="A501" s="116">
        <v>17</v>
      </c>
      <c r="B501" s="31" t="s">
        <v>124</v>
      </c>
      <c r="C501" s="116" t="s">
        <v>274</v>
      </c>
      <c r="D501" s="89">
        <v>28</v>
      </c>
      <c r="E501" s="16">
        <v>1.8</v>
      </c>
      <c r="F501" s="65">
        <v>50.4</v>
      </c>
    </row>
    <row r="502" spans="1:6" ht="15" x14ac:dyDescent="0.2">
      <c r="A502" s="116">
        <v>18</v>
      </c>
      <c r="B502" s="31" t="s">
        <v>125</v>
      </c>
      <c r="C502" s="116" t="s">
        <v>274</v>
      </c>
      <c r="D502" s="89">
        <v>28</v>
      </c>
      <c r="E502" s="16">
        <v>1.58</v>
      </c>
      <c r="F502" s="65">
        <v>44.24</v>
      </c>
    </row>
    <row r="503" spans="1:6" ht="30" x14ac:dyDescent="0.2">
      <c r="A503" s="116">
        <v>19</v>
      </c>
      <c r="B503" s="31" t="s">
        <v>102</v>
      </c>
      <c r="C503" s="68" t="s">
        <v>12</v>
      </c>
      <c r="D503" s="89">
        <v>2.58</v>
      </c>
      <c r="E503" s="16">
        <v>180.98</v>
      </c>
      <c r="F503" s="65">
        <v>466.92840000000001</v>
      </c>
    </row>
    <row r="504" spans="1:6" ht="30" x14ac:dyDescent="0.2">
      <c r="A504" s="116">
        <v>20</v>
      </c>
      <c r="B504" s="22" t="s">
        <v>103</v>
      </c>
      <c r="C504" s="23" t="s">
        <v>12</v>
      </c>
      <c r="D504" s="89">
        <v>3.7</v>
      </c>
      <c r="E504" s="30">
        <v>145.56</v>
      </c>
      <c r="F504" s="65">
        <v>538.572</v>
      </c>
    </row>
    <row r="505" spans="1:6" ht="45" x14ac:dyDescent="0.2">
      <c r="A505" s="116">
        <v>21</v>
      </c>
      <c r="B505" s="92" t="s">
        <v>107</v>
      </c>
      <c r="C505" s="68" t="s">
        <v>275</v>
      </c>
      <c r="D505" s="89">
        <v>12.88</v>
      </c>
      <c r="E505" s="13">
        <v>40.200000000000003</v>
      </c>
      <c r="F505" s="65">
        <v>517.77600000000007</v>
      </c>
    </row>
    <row r="506" spans="1:6" ht="15" x14ac:dyDescent="0.2">
      <c r="A506" s="116">
        <v>22</v>
      </c>
      <c r="B506" s="67" t="s">
        <v>65</v>
      </c>
      <c r="C506" s="114" t="s">
        <v>5</v>
      </c>
      <c r="D506" s="89">
        <v>70</v>
      </c>
      <c r="E506" s="19">
        <v>3.15</v>
      </c>
      <c r="F506" s="65">
        <v>220.5</v>
      </c>
    </row>
    <row r="507" spans="1:6" ht="15" x14ac:dyDescent="0.2">
      <c r="A507" s="39"/>
      <c r="B507" s="69"/>
      <c r="C507" s="70"/>
      <c r="D507" s="79"/>
      <c r="E507" s="71"/>
      <c r="F507" s="65"/>
    </row>
    <row r="508" spans="1:6" ht="15" x14ac:dyDescent="0.25">
      <c r="A508" s="62" t="s">
        <v>43</v>
      </c>
      <c r="B508" s="62" t="s">
        <v>44</v>
      </c>
      <c r="C508" s="63"/>
      <c r="D508" s="88"/>
      <c r="E508" s="88"/>
      <c r="F508" s="65"/>
    </row>
    <row r="509" spans="1:6" ht="15" x14ac:dyDescent="0.25">
      <c r="A509" s="116">
        <v>1</v>
      </c>
      <c r="B509" s="77" t="s">
        <v>129</v>
      </c>
      <c r="C509" s="34" t="s">
        <v>5</v>
      </c>
      <c r="D509" s="36">
        <v>35</v>
      </c>
      <c r="E509" s="25">
        <v>27.92</v>
      </c>
      <c r="F509" s="65">
        <v>977.2</v>
      </c>
    </row>
    <row r="510" spans="1:6" ht="15" x14ac:dyDescent="0.2">
      <c r="A510" s="116">
        <v>2</v>
      </c>
      <c r="B510" s="37" t="s">
        <v>134</v>
      </c>
      <c r="C510" s="116" t="s">
        <v>6</v>
      </c>
      <c r="D510" s="36">
        <v>2</v>
      </c>
      <c r="E510" s="89">
        <v>261.75</v>
      </c>
      <c r="F510" s="65">
        <v>523.5</v>
      </c>
    </row>
    <row r="511" spans="1:6" ht="15" x14ac:dyDescent="0.2">
      <c r="A511" s="116">
        <v>3</v>
      </c>
      <c r="B511" s="37" t="s">
        <v>132</v>
      </c>
      <c r="C511" s="116" t="s">
        <v>6</v>
      </c>
      <c r="D511" s="36">
        <v>3</v>
      </c>
      <c r="E511" s="25">
        <v>35.89</v>
      </c>
      <c r="F511" s="65">
        <v>107.67</v>
      </c>
    </row>
    <row r="512" spans="1:6" ht="15" x14ac:dyDescent="0.2">
      <c r="A512" s="116">
        <v>4</v>
      </c>
      <c r="B512" s="37" t="s">
        <v>80</v>
      </c>
      <c r="C512" s="116" t="s">
        <v>5</v>
      </c>
      <c r="D512" s="36">
        <v>35</v>
      </c>
      <c r="E512" s="28">
        <v>1.73</v>
      </c>
      <c r="F512" s="65">
        <v>60.55</v>
      </c>
    </row>
    <row r="513" spans="1:6" ht="15" x14ac:dyDescent="0.2">
      <c r="A513" s="116">
        <v>5</v>
      </c>
      <c r="B513" s="37" t="s">
        <v>22</v>
      </c>
      <c r="C513" s="116" t="s">
        <v>5</v>
      </c>
      <c r="D513" s="36">
        <v>35</v>
      </c>
      <c r="E513" s="28">
        <v>0.92</v>
      </c>
      <c r="F513" s="65">
        <v>32.200000000000003</v>
      </c>
    </row>
    <row r="514" spans="1:6" ht="15" x14ac:dyDescent="0.2">
      <c r="A514" s="116">
        <v>6</v>
      </c>
      <c r="B514" s="37" t="s">
        <v>16</v>
      </c>
      <c r="C514" s="116" t="s">
        <v>5</v>
      </c>
      <c r="D514" s="36">
        <v>35</v>
      </c>
      <c r="E514" s="28">
        <v>0.71</v>
      </c>
      <c r="F514" s="65">
        <v>24.849999999999998</v>
      </c>
    </row>
    <row r="515" spans="1:6" ht="15" x14ac:dyDescent="0.2">
      <c r="A515" s="116">
        <v>7</v>
      </c>
      <c r="B515" s="37" t="s">
        <v>17</v>
      </c>
      <c r="C515" s="116" t="s">
        <v>5</v>
      </c>
      <c r="D515" s="36">
        <v>35</v>
      </c>
      <c r="E515" s="28">
        <v>0.85</v>
      </c>
      <c r="F515" s="65">
        <v>29.75</v>
      </c>
    </row>
    <row r="516" spans="1:6" ht="15" x14ac:dyDescent="0.2">
      <c r="A516" s="48"/>
      <c r="B516" s="39"/>
      <c r="C516" s="39"/>
      <c r="D516" s="40"/>
      <c r="E516" s="118" t="s">
        <v>81</v>
      </c>
      <c r="F516" s="73">
        <v>7720.5533999999998</v>
      </c>
    </row>
    <row r="517" spans="1:6" ht="15" x14ac:dyDescent="0.2">
      <c r="A517" s="39"/>
      <c r="B517" s="39"/>
      <c r="C517" s="39"/>
      <c r="E517" s="74" t="s">
        <v>82</v>
      </c>
      <c r="F517" s="73">
        <v>1544.11068</v>
      </c>
    </row>
    <row r="518" spans="1:6" ht="14.25" x14ac:dyDescent="0.2">
      <c r="A518" s="49"/>
      <c r="B518" s="91"/>
      <c r="C518" s="91"/>
      <c r="D518" s="86"/>
      <c r="E518" s="119" t="s">
        <v>83</v>
      </c>
      <c r="F518" s="73">
        <v>9264.6640800000005</v>
      </c>
    </row>
    <row r="520" spans="1:6" ht="14.25" x14ac:dyDescent="0.2">
      <c r="A520" s="740" t="s">
        <v>168</v>
      </c>
      <c r="B520" s="740"/>
      <c r="C520" s="740"/>
      <c r="D520" s="740"/>
      <c r="E520" s="740"/>
      <c r="F520" s="740"/>
    </row>
    <row r="521" spans="1:6" ht="14.25" x14ac:dyDescent="0.2">
      <c r="A521" s="740"/>
      <c r="B521" s="740"/>
      <c r="C521" s="740"/>
      <c r="D521" s="740"/>
      <c r="E521" s="740"/>
      <c r="F521" s="740"/>
    </row>
    <row r="522" spans="1:6" ht="14.25" x14ac:dyDescent="0.2">
      <c r="A522" s="53" t="s">
        <v>1</v>
      </c>
      <c r="B522" s="54" t="s">
        <v>2</v>
      </c>
      <c r="C522" s="55" t="s">
        <v>3</v>
      </c>
      <c r="D522" s="54" t="s">
        <v>9</v>
      </c>
      <c r="E522" s="54" t="s">
        <v>13</v>
      </c>
      <c r="F522" s="56" t="s">
        <v>15</v>
      </c>
    </row>
    <row r="523" spans="1:6" ht="14.25" x14ac:dyDescent="0.2">
      <c r="A523" s="57" t="s">
        <v>4</v>
      </c>
      <c r="B523" s="58"/>
      <c r="C523" s="59"/>
      <c r="D523" s="58"/>
      <c r="E523" s="60" t="s">
        <v>14</v>
      </c>
      <c r="F523" s="61"/>
    </row>
    <row r="524" spans="1:6" ht="15" x14ac:dyDescent="0.2">
      <c r="A524" s="44">
        <v>1</v>
      </c>
      <c r="B524" s="44">
        <v>2</v>
      </c>
      <c r="C524" s="44">
        <v>3</v>
      </c>
      <c r="D524" s="44">
        <v>4</v>
      </c>
      <c r="E524" s="44">
        <v>5</v>
      </c>
      <c r="F524" s="44">
        <v>6</v>
      </c>
    </row>
    <row r="525" spans="1:6" ht="15" x14ac:dyDescent="0.25">
      <c r="A525" s="62" t="s">
        <v>40</v>
      </c>
      <c r="B525" s="62" t="s">
        <v>41</v>
      </c>
      <c r="C525" s="63"/>
      <c r="D525" s="87"/>
      <c r="E525" s="87"/>
      <c r="F525" s="64"/>
    </row>
    <row r="526" spans="1:6" ht="15" x14ac:dyDescent="0.2">
      <c r="A526" s="116">
        <v>1</v>
      </c>
      <c r="B526" s="35" t="s">
        <v>48</v>
      </c>
      <c r="C526" s="116" t="s">
        <v>5</v>
      </c>
      <c r="D526" s="89">
        <v>446</v>
      </c>
      <c r="E526" s="89">
        <v>3.55</v>
      </c>
      <c r="F526" s="65">
        <v>1583.3</v>
      </c>
    </row>
    <row r="527" spans="1:6" ht="30" x14ac:dyDescent="0.2">
      <c r="A527" s="116">
        <v>2</v>
      </c>
      <c r="B527" s="35" t="s">
        <v>42</v>
      </c>
      <c r="C527" s="116" t="s">
        <v>274</v>
      </c>
      <c r="D527" s="89">
        <v>163.4</v>
      </c>
      <c r="E527" s="89">
        <v>5.43</v>
      </c>
      <c r="F527" s="65">
        <v>887.26199999999994</v>
      </c>
    </row>
    <row r="528" spans="1:6" ht="15" x14ac:dyDescent="0.2">
      <c r="A528" s="116">
        <v>3</v>
      </c>
      <c r="B528" s="35" t="s">
        <v>0</v>
      </c>
      <c r="C528" s="116" t="s">
        <v>5</v>
      </c>
      <c r="D528" s="89">
        <v>22</v>
      </c>
      <c r="E528" s="3">
        <v>5.88</v>
      </c>
      <c r="F528" s="65">
        <v>129.35999999999999</v>
      </c>
    </row>
    <row r="529" spans="1:6" ht="15" x14ac:dyDescent="0.2">
      <c r="A529" s="116">
        <v>4</v>
      </c>
      <c r="B529" s="35" t="s">
        <v>25</v>
      </c>
      <c r="C529" s="116" t="s">
        <v>274</v>
      </c>
      <c r="D529" s="89">
        <v>22</v>
      </c>
      <c r="E529" s="3">
        <v>4.46</v>
      </c>
      <c r="F529" s="65">
        <v>98.12</v>
      </c>
    </row>
    <row r="530" spans="1:6" ht="30" x14ac:dyDescent="0.2">
      <c r="A530" s="116">
        <v>5</v>
      </c>
      <c r="B530" s="35" t="s">
        <v>96</v>
      </c>
      <c r="C530" s="34" t="s">
        <v>275</v>
      </c>
      <c r="D530" s="89">
        <v>19.64</v>
      </c>
      <c r="E530" s="89">
        <v>16.91</v>
      </c>
      <c r="F530" s="65">
        <v>332.11240000000004</v>
      </c>
    </row>
    <row r="531" spans="1:6" ht="30" x14ac:dyDescent="0.2">
      <c r="A531" s="737">
        <v>6</v>
      </c>
      <c r="B531" s="35" t="s">
        <v>49</v>
      </c>
      <c r="C531" s="34"/>
      <c r="D531" s="89"/>
      <c r="E531" s="90"/>
      <c r="F531" s="65"/>
    </row>
    <row r="532" spans="1:6" ht="15" x14ac:dyDescent="0.2">
      <c r="A532" s="738"/>
      <c r="B532" s="4" t="s">
        <v>104</v>
      </c>
      <c r="C532" s="34" t="s">
        <v>275</v>
      </c>
      <c r="D532" s="89">
        <v>217.63</v>
      </c>
      <c r="E532" s="6">
        <v>6.78</v>
      </c>
      <c r="F532" s="65">
        <v>1475.5314000000001</v>
      </c>
    </row>
    <row r="533" spans="1:6" ht="15" x14ac:dyDescent="0.2">
      <c r="A533" s="738"/>
      <c r="B533" s="5" t="s">
        <v>105</v>
      </c>
      <c r="C533" s="34" t="s">
        <v>275</v>
      </c>
      <c r="D533" s="89">
        <v>54.41</v>
      </c>
      <c r="E533" s="7">
        <v>24.85</v>
      </c>
      <c r="F533" s="65">
        <v>1352.0885000000001</v>
      </c>
    </row>
    <row r="534" spans="1:6" ht="30" x14ac:dyDescent="0.2">
      <c r="A534" s="116">
        <v>7</v>
      </c>
      <c r="B534" s="46" t="s">
        <v>26</v>
      </c>
      <c r="C534" s="34" t="s">
        <v>275</v>
      </c>
      <c r="D534" s="89">
        <v>54.41</v>
      </c>
      <c r="E534" s="8">
        <v>6.49</v>
      </c>
      <c r="F534" s="65">
        <v>353.12090000000001</v>
      </c>
    </row>
    <row r="535" spans="1:6" ht="15" x14ac:dyDescent="0.2">
      <c r="A535" s="116">
        <v>8</v>
      </c>
      <c r="B535" s="47" t="s">
        <v>27</v>
      </c>
      <c r="C535" s="34" t="s">
        <v>275</v>
      </c>
      <c r="D535" s="89">
        <v>54.41</v>
      </c>
      <c r="E535" s="9">
        <v>4.8899999999999997</v>
      </c>
      <c r="F535" s="65">
        <v>266.06489999999997</v>
      </c>
    </row>
    <row r="536" spans="1:6" ht="30" x14ac:dyDescent="0.2">
      <c r="A536" s="116">
        <v>9</v>
      </c>
      <c r="B536" s="43" t="s">
        <v>95</v>
      </c>
      <c r="C536" s="34" t="s">
        <v>275</v>
      </c>
      <c r="D536" s="89">
        <v>272.04000000000002</v>
      </c>
      <c r="E536" s="10">
        <v>14.6</v>
      </c>
      <c r="F536" s="65">
        <v>3971.7840000000001</v>
      </c>
    </row>
    <row r="537" spans="1:6" ht="15" x14ac:dyDescent="0.2">
      <c r="A537" s="116">
        <v>10</v>
      </c>
      <c r="B537" s="37" t="s">
        <v>276</v>
      </c>
      <c r="C537" s="116" t="s">
        <v>274</v>
      </c>
      <c r="D537" s="89">
        <v>311.39999999999998</v>
      </c>
      <c r="E537" s="11">
        <v>4.2300000000000004</v>
      </c>
      <c r="F537" s="65">
        <v>1317.222</v>
      </c>
    </row>
    <row r="538" spans="1:6" ht="60" x14ac:dyDescent="0.2">
      <c r="A538" s="116">
        <v>11</v>
      </c>
      <c r="B538" s="84" t="s">
        <v>84</v>
      </c>
      <c r="C538" s="34" t="s">
        <v>275</v>
      </c>
      <c r="D538" s="89">
        <v>68.39</v>
      </c>
      <c r="E538" s="12">
        <v>41.85</v>
      </c>
      <c r="F538" s="65">
        <v>2862.1215000000002</v>
      </c>
    </row>
    <row r="539" spans="1:6" ht="45" x14ac:dyDescent="0.2">
      <c r="A539" s="116">
        <v>12</v>
      </c>
      <c r="B539" s="85" t="s">
        <v>148</v>
      </c>
      <c r="C539" s="34" t="s">
        <v>275</v>
      </c>
      <c r="D539" s="89">
        <v>125.25</v>
      </c>
      <c r="E539" s="13">
        <v>40.200000000000003</v>
      </c>
      <c r="F539" s="65">
        <v>5035.05</v>
      </c>
    </row>
    <row r="540" spans="1:6" ht="15" x14ac:dyDescent="0.2">
      <c r="A540" s="116">
        <v>13</v>
      </c>
      <c r="B540" s="37" t="s">
        <v>7</v>
      </c>
      <c r="C540" s="116" t="s">
        <v>8</v>
      </c>
      <c r="D540" s="36">
        <v>3</v>
      </c>
      <c r="E540" s="14">
        <v>82.8</v>
      </c>
      <c r="F540" s="65">
        <v>248.39999999999998</v>
      </c>
    </row>
    <row r="541" spans="1:6" ht="15" x14ac:dyDescent="0.25">
      <c r="A541" s="116">
        <v>14</v>
      </c>
      <c r="B541" s="32" t="s">
        <v>106</v>
      </c>
      <c r="C541" s="83" t="s">
        <v>5</v>
      </c>
      <c r="D541" s="89">
        <v>22</v>
      </c>
      <c r="E541" s="15">
        <v>35.97</v>
      </c>
      <c r="F541" s="65">
        <v>791.33999999999992</v>
      </c>
    </row>
    <row r="542" spans="1:6" ht="15" x14ac:dyDescent="0.2">
      <c r="A542" s="116">
        <v>15</v>
      </c>
      <c r="B542" s="38" t="s">
        <v>85</v>
      </c>
      <c r="C542" s="116" t="s">
        <v>274</v>
      </c>
      <c r="D542" s="89">
        <v>22</v>
      </c>
      <c r="E542" s="15">
        <v>43.88</v>
      </c>
      <c r="F542" s="65">
        <v>965.36</v>
      </c>
    </row>
    <row r="543" spans="1:6" ht="30" x14ac:dyDescent="0.2">
      <c r="A543" s="116">
        <v>16</v>
      </c>
      <c r="B543" s="31" t="s">
        <v>101</v>
      </c>
      <c r="C543" s="116" t="s">
        <v>12</v>
      </c>
      <c r="D543" s="89">
        <v>15.69</v>
      </c>
      <c r="E543" s="16">
        <v>189.85</v>
      </c>
      <c r="F543" s="65">
        <v>2978.7464999999997</v>
      </c>
    </row>
    <row r="544" spans="1:6" ht="15" x14ac:dyDescent="0.2">
      <c r="A544" s="116">
        <v>17</v>
      </c>
      <c r="B544" s="31" t="s">
        <v>124</v>
      </c>
      <c r="C544" s="116" t="s">
        <v>274</v>
      </c>
      <c r="D544" s="89">
        <v>163.4</v>
      </c>
      <c r="E544" s="16">
        <v>1.8</v>
      </c>
      <c r="F544" s="65">
        <v>294.12</v>
      </c>
    </row>
    <row r="545" spans="1:6" ht="15" x14ac:dyDescent="0.2">
      <c r="A545" s="116">
        <v>18</v>
      </c>
      <c r="B545" s="31" t="s">
        <v>125</v>
      </c>
      <c r="C545" s="116" t="s">
        <v>274</v>
      </c>
      <c r="D545" s="89">
        <v>163.4</v>
      </c>
      <c r="E545" s="16">
        <v>1.58</v>
      </c>
      <c r="F545" s="65">
        <v>258.17200000000003</v>
      </c>
    </row>
    <row r="546" spans="1:6" ht="30" x14ac:dyDescent="0.2">
      <c r="A546" s="116">
        <v>19</v>
      </c>
      <c r="B546" s="31" t="s">
        <v>102</v>
      </c>
      <c r="C546" s="68" t="s">
        <v>12</v>
      </c>
      <c r="D546" s="89">
        <v>15.03</v>
      </c>
      <c r="E546" s="16">
        <v>180.98</v>
      </c>
      <c r="F546" s="65">
        <v>2720.1293999999998</v>
      </c>
    </row>
    <row r="547" spans="1:6" ht="30" x14ac:dyDescent="0.2">
      <c r="A547" s="116">
        <v>20</v>
      </c>
      <c r="B547" s="22" t="s">
        <v>103</v>
      </c>
      <c r="C547" s="23" t="s">
        <v>12</v>
      </c>
      <c r="D547" s="89">
        <v>21.57</v>
      </c>
      <c r="E547" s="30">
        <v>145.56</v>
      </c>
      <c r="F547" s="65">
        <v>3139.7292000000002</v>
      </c>
    </row>
    <row r="548" spans="1:6" ht="45" x14ac:dyDescent="0.2">
      <c r="A548" s="116">
        <v>21</v>
      </c>
      <c r="B548" s="92" t="s">
        <v>107</v>
      </c>
      <c r="C548" s="68" t="s">
        <v>275</v>
      </c>
      <c r="D548" s="89">
        <v>75.16</v>
      </c>
      <c r="E548" s="13">
        <v>40.200000000000003</v>
      </c>
      <c r="F548" s="65">
        <v>3021.4320000000002</v>
      </c>
    </row>
    <row r="549" spans="1:6" ht="15" x14ac:dyDescent="0.2">
      <c r="A549" s="116">
        <v>22</v>
      </c>
      <c r="B549" s="67" t="s">
        <v>65</v>
      </c>
      <c r="C549" s="114" t="s">
        <v>5</v>
      </c>
      <c r="D549" s="89">
        <v>446</v>
      </c>
      <c r="E549" s="19">
        <v>3.15</v>
      </c>
      <c r="F549" s="65">
        <v>1404.8999999999999</v>
      </c>
    </row>
    <row r="550" spans="1:6" ht="15" x14ac:dyDescent="0.2">
      <c r="A550" s="39"/>
      <c r="B550" s="69"/>
      <c r="C550" s="70"/>
      <c r="D550" s="79"/>
      <c r="E550" s="71"/>
      <c r="F550" s="65"/>
    </row>
    <row r="551" spans="1:6" ht="15" x14ac:dyDescent="0.25">
      <c r="A551" s="62" t="s">
        <v>43</v>
      </c>
      <c r="B551" s="62" t="s">
        <v>44</v>
      </c>
      <c r="C551" s="63"/>
      <c r="D551" s="88"/>
      <c r="E551" s="88"/>
      <c r="F551" s="65"/>
    </row>
    <row r="552" spans="1:6" ht="15" x14ac:dyDescent="0.25">
      <c r="A552" s="116">
        <v>1</v>
      </c>
      <c r="B552" s="77" t="s">
        <v>23</v>
      </c>
      <c r="C552" s="34" t="s">
        <v>5</v>
      </c>
      <c r="D552" s="36">
        <v>173</v>
      </c>
      <c r="E552" s="25">
        <v>22.18</v>
      </c>
      <c r="F552" s="65">
        <v>3837.14</v>
      </c>
    </row>
    <row r="553" spans="1:6" ht="15" x14ac:dyDescent="0.2">
      <c r="A553" s="116">
        <v>2</v>
      </c>
      <c r="B553" s="37" t="s">
        <v>24</v>
      </c>
      <c r="C553" s="116" t="s">
        <v>6</v>
      </c>
      <c r="D553" s="36">
        <v>3</v>
      </c>
      <c r="E553" s="25">
        <v>69</v>
      </c>
      <c r="F553" s="65">
        <v>207</v>
      </c>
    </row>
    <row r="554" spans="1:6" ht="15" x14ac:dyDescent="0.2">
      <c r="A554" s="116">
        <v>3</v>
      </c>
      <c r="B554" s="26" t="s">
        <v>111</v>
      </c>
      <c r="C554" s="116" t="s">
        <v>6</v>
      </c>
      <c r="D554" s="36">
        <v>1</v>
      </c>
      <c r="E554" s="25">
        <v>161.52000000000001</v>
      </c>
      <c r="F554" s="65">
        <v>161.52000000000001</v>
      </c>
    </row>
    <row r="555" spans="1:6" ht="15" x14ac:dyDescent="0.2">
      <c r="A555" s="116">
        <v>4</v>
      </c>
      <c r="B555" s="45" t="s">
        <v>277</v>
      </c>
      <c r="C555" s="116" t="s">
        <v>6</v>
      </c>
      <c r="D555" s="36">
        <v>3</v>
      </c>
      <c r="E555" s="89">
        <v>86.97</v>
      </c>
      <c r="F555" s="65">
        <v>260.90999999999997</v>
      </c>
    </row>
    <row r="556" spans="1:6" ht="15" x14ac:dyDescent="0.2">
      <c r="A556" s="116">
        <v>5</v>
      </c>
      <c r="B556" s="45" t="s">
        <v>282</v>
      </c>
      <c r="C556" s="116" t="s">
        <v>6</v>
      </c>
      <c r="D556" s="36">
        <v>1</v>
      </c>
      <c r="E556" s="89">
        <v>68.86</v>
      </c>
      <c r="F556" s="65">
        <v>68.86</v>
      </c>
    </row>
    <row r="557" spans="1:6" ht="15" x14ac:dyDescent="0.2">
      <c r="A557" s="116">
        <v>6</v>
      </c>
      <c r="B557" s="26" t="s">
        <v>130</v>
      </c>
      <c r="C557" s="116" t="s">
        <v>6</v>
      </c>
      <c r="D557" s="36">
        <v>1</v>
      </c>
      <c r="E557" s="89">
        <v>75.42</v>
      </c>
      <c r="F557" s="65">
        <v>75.42</v>
      </c>
    </row>
    <row r="558" spans="1:6" ht="15" x14ac:dyDescent="0.2">
      <c r="A558" s="116">
        <v>7</v>
      </c>
      <c r="B558" s="37" t="s">
        <v>114</v>
      </c>
      <c r="C558" s="116" t="s">
        <v>6</v>
      </c>
      <c r="D558" s="36">
        <v>1</v>
      </c>
      <c r="E558" s="89">
        <v>29.75</v>
      </c>
      <c r="F558" s="65">
        <v>29.75</v>
      </c>
    </row>
    <row r="559" spans="1:6" ht="15" x14ac:dyDescent="0.2">
      <c r="A559" s="116">
        <v>8</v>
      </c>
      <c r="B559" s="37" t="s">
        <v>18</v>
      </c>
      <c r="C559" s="78" t="s">
        <v>6</v>
      </c>
      <c r="D559" s="36">
        <v>4</v>
      </c>
      <c r="E559" s="25">
        <v>26.13</v>
      </c>
      <c r="F559" s="65">
        <v>104.52</v>
      </c>
    </row>
    <row r="560" spans="1:6" ht="30" x14ac:dyDescent="0.2">
      <c r="A560" s="116">
        <v>9</v>
      </c>
      <c r="B560" s="43" t="s">
        <v>19</v>
      </c>
      <c r="C560" s="116" t="s">
        <v>6</v>
      </c>
      <c r="D560" s="36">
        <v>2</v>
      </c>
      <c r="E560" s="18">
        <v>460.86</v>
      </c>
      <c r="F560" s="65">
        <v>921.72</v>
      </c>
    </row>
    <row r="561" spans="1:6" ht="30" x14ac:dyDescent="0.25">
      <c r="A561" s="116">
        <v>10</v>
      </c>
      <c r="B561" s="81" t="s">
        <v>118</v>
      </c>
      <c r="C561" s="116" t="s">
        <v>6</v>
      </c>
      <c r="D561" s="36">
        <v>1</v>
      </c>
      <c r="E561" s="17">
        <v>36.03</v>
      </c>
      <c r="F561" s="65">
        <v>36.03</v>
      </c>
    </row>
    <row r="562" spans="1:6" ht="30" x14ac:dyDescent="0.25">
      <c r="A562" s="116">
        <v>11</v>
      </c>
      <c r="B562" s="81" t="s">
        <v>45</v>
      </c>
      <c r="C562" s="116" t="s">
        <v>6</v>
      </c>
      <c r="D562" s="36">
        <v>4</v>
      </c>
      <c r="E562" s="17">
        <v>29.36</v>
      </c>
      <c r="F562" s="65">
        <v>117.44</v>
      </c>
    </row>
    <row r="563" spans="1:6" ht="15" x14ac:dyDescent="0.2">
      <c r="A563" s="116">
        <v>12</v>
      </c>
      <c r="B563" s="37" t="s">
        <v>20</v>
      </c>
      <c r="C563" s="116" t="s">
        <v>6</v>
      </c>
      <c r="D563" s="36">
        <v>1</v>
      </c>
      <c r="E563" s="21">
        <v>870.85</v>
      </c>
      <c r="F563" s="65">
        <v>870.85</v>
      </c>
    </row>
    <row r="564" spans="1:6" ht="15" x14ac:dyDescent="0.2">
      <c r="A564" s="116">
        <v>13</v>
      </c>
      <c r="B564" s="37" t="s">
        <v>21</v>
      </c>
      <c r="C564" s="116" t="s">
        <v>6</v>
      </c>
      <c r="D564" s="36">
        <v>10</v>
      </c>
      <c r="E564" s="27">
        <v>25.6</v>
      </c>
      <c r="F564" s="65">
        <v>256</v>
      </c>
    </row>
    <row r="565" spans="1:6" ht="15" x14ac:dyDescent="0.2">
      <c r="A565" s="116">
        <v>14</v>
      </c>
      <c r="B565" s="37" t="s">
        <v>97</v>
      </c>
      <c r="C565" s="116" t="s">
        <v>6</v>
      </c>
      <c r="D565" s="36">
        <v>1</v>
      </c>
      <c r="E565" s="89">
        <v>272.56</v>
      </c>
      <c r="F565" s="65">
        <v>272.56</v>
      </c>
    </row>
    <row r="566" spans="1:6" ht="15" x14ac:dyDescent="0.2">
      <c r="A566" s="116">
        <v>15</v>
      </c>
      <c r="B566" s="37" t="s">
        <v>98</v>
      </c>
      <c r="C566" s="116" t="s">
        <v>6</v>
      </c>
      <c r="D566" s="36">
        <v>9</v>
      </c>
      <c r="E566" s="89">
        <v>256.11</v>
      </c>
      <c r="F566" s="65">
        <v>2304.9900000000002</v>
      </c>
    </row>
    <row r="567" spans="1:6" ht="15" x14ac:dyDescent="0.2">
      <c r="A567" s="116">
        <v>16</v>
      </c>
      <c r="B567" s="37" t="s">
        <v>99</v>
      </c>
      <c r="C567" s="116" t="s">
        <v>6</v>
      </c>
      <c r="D567" s="36">
        <v>12</v>
      </c>
      <c r="E567" s="89">
        <v>241.75</v>
      </c>
      <c r="F567" s="65">
        <v>2901</v>
      </c>
    </row>
    <row r="568" spans="1:6" ht="15" x14ac:dyDescent="0.2">
      <c r="A568" s="116">
        <v>17</v>
      </c>
      <c r="B568" s="37" t="s">
        <v>137</v>
      </c>
      <c r="C568" s="116" t="s">
        <v>6</v>
      </c>
      <c r="D568" s="36">
        <v>1</v>
      </c>
      <c r="E568" s="27">
        <v>134.5</v>
      </c>
      <c r="F568" s="65">
        <v>134.5</v>
      </c>
    </row>
    <row r="569" spans="1:6" ht="15" x14ac:dyDescent="0.2">
      <c r="A569" s="116">
        <v>18</v>
      </c>
      <c r="B569" s="37" t="s">
        <v>51</v>
      </c>
      <c r="C569" s="116" t="s">
        <v>6</v>
      </c>
      <c r="D569" s="36">
        <v>9</v>
      </c>
      <c r="E569" s="25">
        <v>29.65</v>
      </c>
      <c r="F569" s="65">
        <v>266.84999999999997</v>
      </c>
    </row>
    <row r="570" spans="1:6" ht="15" x14ac:dyDescent="0.2">
      <c r="A570" s="116">
        <v>19</v>
      </c>
      <c r="B570" s="37" t="s">
        <v>80</v>
      </c>
      <c r="C570" s="116" t="s">
        <v>5</v>
      </c>
      <c r="D570" s="36">
        <v>173</v>
      </c>
      <c r="E570" s="28">
        <v>1.73</v>
      </c>
      <c r="F570" s="65">
        <v>299.29000000000002</v>
      </c>
    </row>
    <row r="571" spans="1:6" ht="15" x14ac:dyDescent="0.2">
      <c r="A571" s="116">
        <v>20</v>
      </c>
      <c r="B571" s="37" t="s">
        <v>22</v>
      </c>
      <c r="C571" s="116" t="s">
        <v>5</v>
      </c>
      <c r="D571" s="36">
        <v>173</v>
      </c>
      <c r="E571" s="28">
        <v>0.92</v>
      </c>
      <c r="F571" s="65">
        <v>159.16</v>
      </c>
    </row>
    <row r="572" spans="1:6" ht="15" x14ac:dyDescent="0.2">
      <c r="A572" s="116">
        <v>21</v>
      </c>
      <c r="B572" s="37" t="s">
        <v>16</v>
      </c>
      <c r="C572" s="116" t="s">
        <v>5</v>
      </c>
      <c r="D572" s="36">
        <v>173</v>
      </c>
      <c r="E572" s="28">
        <v>0.71</v>
      </c>
      <c r="F572" s="65">
        <v>122.83</v>
      </c>
    </row>
    <row r="573" spans="1:6" ht="15" x14ac:dyDescent="0.2">
      <c r="A573" s="116">
        <v>22</v>
      </c>
      <c r="B573" s="37" t="s">
        <v>17</v>
      </c>
      <c r="C573" s="116" t="s">
        <v>5</v>
      </c>
      <c r="D573" s="36">
        <v>173</v>
      </c>
      <c r="E573" s="28">
        <v>0.85</v>
      </c>
      <c r="F573" s="65">
        <v>147.04999999999998</v>
      </c>
    </row>
    <row r="574" spans="1:6" ht="15" x14ac:dyDescent="0.2">
      <c r="A574" s="48"/>
      <c r="B574" s="39"/>
      <c r="C574" s="39"/>
      <c r="D574" s="40"/>
      <c r="E574" s="110" t="s">
        <v>81</v>
      </c>
      <c r="F574" s="73">
        <v>49040.856700000004</v>
      </c>
    </row>
    <row r="575" spans="1:6" ht="15" x14ac:dyDescent="0.2">
      <c r="A575" s="39"/>
      <c r="B575" s="39"/>
      <c r="C575" s="39"/>
      <c r="E575" s="74" t="s">
        <v>82</v>
      </c>
      <c r="F575" s="73">
        <v>9808.1713400000008</v>
      </c>
    </row>
    <row r="576" spans="1:6" ht="14.25" x14ac:dyDescent="0.2">
      <c r="A576" s="49"/>
      <c r="B576" s="91"/>
      <c r="C576" s="91"/>
      <c r="D576" s="86"/>
      <c r="E576" s="112" t="s">
        <v>83</v>
      </c>
      <c r="F576" s="73">
        <v>58849.028040000005</v>
      </c>
    </row>
    <row r="578" spans="1:6" ht="14.25" x14ac:dyDescent="0.2">
      <c r="A578" s="740" t="s">
        <v>147</v>
      </c>
      <c r="B578" s="740"/>
      <c r="C578" s="740"/>
      <c r="D578" s="740"/>
      <c r="E578" s="740"/>
      <c r="F578" s="740"/>
    </row>
    <row r="579" spans="1:6" ht="14.25" x14ac:dyDescent="0.2">
      <c r="A579" s="740"/>
      <c r="B579" s="740"/>
      <c r="C579" s="740"/>
      <c r="D579" s="740"/>
      <c r="E579" s="740"/>
      <c r="F579" s="740"/>
    </row>
    <row r="580" spans="1:6" ht="14.25" x14ac:dyDescent="0.2">
      <c r="A580" s="53" t="s">
        <v>1</v>
      </c>
      <c r="B580" s="54" t="s">
        <v>2</v>
      </c>
      <c r="C580" s="55" t="s">
        <v>3</v>
      </c>
      <c r="D580" s="54" t="s">
        <v>9</v>
      </c>
      <c r="E580" s="54" t="s">
        <v>13</v>
      </c>
      <c r="F580" s="56" t="s">
        <v>15</v>
      </c>
    </row>
    <row r="581" spans="1:6" ht="14.25" x14ac:dyDescent="0.2">
      <c r="A581" s="57" t="s">
        <v>4</v>
      </c>
      <c r="B581" s="58"/>
      <c r="C581" s="59"/>
      <c r="D581" s="58"/>
      <c r="E581" s="60" t="s">
        <v>14</v>
      </c>
      <c r="F581" s="61"/>
    </row>
    <row r="582" spans="1:6" ht="15" x14ac:dyDescent="0.2">
      <c r="A582" s="44">
        <v>1</v>
      </c>
      <c r="B582" s="44">
        <v>2</v>
      </c>
      <c r="C582" s="44">
        <v>3</v>
      </c>
      <c r="D582" s="44">
        <v>4</v>
      </c>
      <c r="E582" s="44">
        <v>5</v>
      </c>
      <c r="F582" s="44">
        <v>6</v>
      </c>
    </row>
    <row r="583" spans="1:6" ht="15" x14ac:dyDescent="0.25">
      <c r="A583" s="62" t="s">
        <v>40</v>
      </c>
      <c r="B583" s="62" t="s">
        <v>41</v>
      </c>
      <c r="C583" s="63"/>
      <c r="D583" s="87"/>
      <c r="E583" s="87"/>
      <c r="F583" s="64"/>
    </row>
    <row r="584" spans="1:6" ht="15" x14ac:dyDescent="0.2">
      <c r="A584" s="116">
        <v>1</v>
      </c>
      <c r="B584" s="35" t="s">
        <v>48</v>
      </c>
      <c r="C584" s="116" t="s">
        <v>5</v>
      </c>
      <c r="D584" s="89">
        <v>298</v>
      </c>
      <c r="E584" s="89">
        <v>3.55</v>
      </c>
      <c r="F584" s="65">
        <v>1057.8999999999999</v>
      </c>
    </row>
    <row r="585" spans="1:6" ht="30" x14ac:dyDescent="0.2">
      <c r="A585" s="116">
        <v>2</v>
      </c>
      <c r="B585" s="35" t="s">
        <v>42</v>
      </c>
      <c r="C585" s="116" t="s">
        <v>274</v>
      </c>
      <c r="D585" s="89">
        <v>111.7</v>
      </c>
      <c r="E585" s="89">
        <v>5.43</v>
      </c>
      <c r="F585" s="65">
        <v>606.53099999999995</v>
      </c>
    </row>
    <row r="586" spans="1:6" ht="15" x14ac:dyDescent="0.2">
      <c r="A586" s="116">
        <v>3</v>
      </c>
      <c r="B586" s="35" t="s">
        <v>0</v>
      </c>
      <c r="C586" s="116" t="s">
        <v>5</v>
      </c>
      <c r="D586" s="89">
        <v>10</v>
      </c>
      <c r="E586" s="3">
        <v>5.88</v>
      </c>
      <c r="F586" s="65">
        <v>58.8</v>
      </c>
    </row>
    <row r="587" spans="1:6" ht="15" x14ac:dyDescent="0.2">
      <c r="A587" s="116">
        <v>4</v>
      </c>
      <c r="B587" s="35" t="s">
        <v>25</v>
      </c>
      <c r="C587" s="116" t="s">
        <v>274</v>
      </c>
      <c r="D587" s="89">
        <v>10</v>
      </c>
      <c r="E587" s="3">
        <v>4.46</v>
      </c>
      <c r="F587" s="65">
        <v>44.6</v>
      </c>
    </row>
    <row r="588" spans="1:6" ht="30" x14ac:dyDescent="0.2">
      <c r="A588" s="116">
        <v>5</v>
      </c>
      <c r="B588" s="35" t="s">
        <v>96</v>
      </c>
      <c r="C588" s="34" t="s">
        <v>275</v>
      </c>
      <c r="D588" s="89">
        <v>12.67</v>
      </c>
      <c r="E588" s="89">
        <v>16.91</v>
      </c>
      <c r="F588" s="65">
        <v>214.24969999999999</v>
      </c>
    </row>
    <row r="589" spans="1:6" ht="30" x14ac:dyDescent="0.2">
      <c r="A589" s="737">
        <v>6</v>
      </c>
      <c r="B589" s="35" t="s">
        <v>49</v>
      </c>
      <c r="C589" s="34" t="s">
        <v>275</v>
      </c>
      <c r="D589" s="89"/>
      <c r="E589" s="90"/>
      <c r="F589" s="65"/>
    </row>
    <row r="590" spans="1:6" ht="15" x14ac:dyDescent="0.2">
      <c r="A590" s="738"/>
      <c r="B590" s="4" t="s">
        <v>104</v>
      </c>
      <c r="C590" s="34" t="s">
        <v>275</v>
      </c>
      <c r="D590" s="89">
        <v>146.38</v>
      </c>
      <c r="E590" s="6">
        <v>6.78</v>
      </c>
      <c r="F590" s="65">
        <v>992.45640000000003</v>
      </c>
    </row>
    <row r="591" spans="1:6" ht="15" x14ac:dyDescent="0.2">
      <c r="A591" s="738"/>
      <c r="B591" s="5" t="s">
        <v>105</v>
      </c>
      <c r="C591" s="34" t="s">
        <v>275</v>
      </c>
      <c r="D591" s="89">
        <v>36.590000000000003</v>
      </c>
      <c r="E591" s="7">
        <v>24.85</v>
      </c>
      <c r="F591" s="65">
        <v>909.26150000000018</v>
      </c>
    </row>
    <row r="592" spans="1:6" ht="30" x14ac:dyDescent="0.2">
      <c r="A592" s="116">
        <v>7</v>
      </c>
      <c r="B592" s="46" t="s">
        <v>26</v>
      </c>
      <c r="C592" s="34" t="s">
        <v>275</v>
      </c>
      <c r="D592" s="89">
        <v>36.590000000000003</v>
      </c>
      <c r="E592" s="8">
        <v>6.49</v>
      </c>
      <c r="F592" s="65">
        <v>237.46910000000003</v>
      </c>
    </row>
    <row r="593" spans="1:6" ht="15" x14ac:dyDescent="0.2">
      <c r="A593" s="116">
        <v>8</v>
      </c>
      <c r="B593" s="47" t="s">
        <v>27</v>
      </c>
      <c r="C593" s="34" t="s">
        <v>275</v>
      </c>
      <c r="D593" s="89">
        <v>36.590000000000003</v>
      </c>
      <c r="E593" s="9">
        <v>4.8899999999999997</v>
      </c>
      <c r="F593" s="65">
        <v>178.92510000000001</v>
      </c>
    </row>
    <row r="594" spans="1:6" ht="30" x14ac:dyDescent="0.2">
      <c r="A594" s="116">
        <v>9</v>
      </c>
      <c r="B594" s="43" t="s">
        <v>95</v>
      </c>
      <c r="C594" s="34" t="s">
        <v>275</v>
      </c>
      <c r="D594" s="89">
        <v>182.97</v>
      </c>
      <c r="E594" s="10">
        <v>14.6</v>
      </c>
      <c r="F594" s="65">
        <v>2671.3620000000001</v>
      </c>
    </row>
    <row r="595" spans="1:6" ht="15" x14ac:dyDescent="0.2">
      <c r="A595" s="116">
        <v>10</v>
      </c>
      <c r="B595" s="37" t="s">
        <v>276</v>
      </c>
      <c r="C595" s="116" t="s">
        <v>274</v>
      </c>
      <c r="D595" s="89">
        <v>223.2</v>
      </c>
      <c r="E595" s="11">
        <v>4.2300000000000004</v>
      </c>
      <c r="F595" s="65">
        <v>944.13600000000008</v>
      </c>
    </row>
    <row r="596" spans="1:6" ht="60" x14ac:dyDescent="0.2">
      <c r="A596" s="116">
        <v>11</v>
      </c>
      <c r="B596" s="84" t="s">
        <v>84</v>
      </c>
      <c r="C596" s="34" t="s">
        <v>275</v>
      </c>
      <c r="D596" s="89">
        <v>45.32</v>
      </c>
      <c r="E596" s="12">
        <v>41.85</v>
      </c>
      <c r="F596" s="65">
        <v>1896.6420000000001</v>
      </c>
    </row>
    <row r="597" spans="1:6" ht="45" x14ac:dyDescent="0.2">
      <c r="A597" s="116">
        <v>12</v>
      </c>
      <c r="B597" s="85" t="s">
        <v>148</v>
      </c>
      <c r="C597" s="34" t="s">
        <v>275</v>
      </c>
      <c r="D597" s="89">
        <v>83.3</v>
      </c>
      <c r="E597" s="13">
        <v>40.200000000000003</v>
      </c>
      <c r="F597" s="65">
        <v>3348.6600000000003</v>
      </c>
    </row>
    <row r="598" spans="1:6" ht="15" x14ac:dyDescent="0.2">
      <c r="A598" s="116">
        <v>13</v>
      </c>
      <c r="B598" s="37" t="s">
        <v>7</v>
      </c>
      <c r="C598" s="116" t="s">
        <v>8</v>
      </c>
      <c r="D598" s="36">
        <v>2</v>
      </c>
      <c r="E598" s="14">
        <v>82.8</v>
      </c>
      <c r="F598" s="65">
        <v>165.6</v>
      </c>
    </row>
    <row r="599" spans="1:6" ht="15" x14ac:dyDescent="0.25">
      <c r="A599" s="116">
        <v>14</v>
      </c>
      <c r="B599" s="32" t="s">
        <v>106</v>
      </c>
      <c r="C599" s="83" t="s">
        <v>5</v>
      </c>
      <c r="D599" s="89">
        <v>10</v>
      </c>
      <c r="E599" s="15">
        <v>35.97</v>
      </c>
      <c r="F599" s="65">
        <v>359.7</v>
      </c>
    </row>
    <row r="600" spans="1:6" ht="15" x14ac:dyDescent="0.2">
      <c r="A600" s="116">
        <v>15</v>
      </c>
      <c r="B600" s="38" t="s">
        <v>85</v>
      </c>
      <c r="C600" s="116" t="s">
        <v>274</v>
      </c>
      <c r="D600" s="89">
        <v>10</v>
      </c>
      <c r="E600" s="15">
        <v>43.88</v>
      </c>
      <c r="F600" s="65">
        <v>438.8</v>
      </c>
    </row>
    <row r="601" spans="1:6" ht="30" x14ac:dyDescent="0.2">
      <c r="A601" s="116">
        <v>16</v>
      </c>
      <c r="B601" s="31" t="s">
        <v>101</v>
      </c>
      <c r="C601" s="116" t="s">
        <v>12</v>
      </c>
      <c r="D601" s="89">
        <v>10.72</v>
      </c>
      <c r="E601" s="16">
        <v>189.85</v>
      </c>
      <c r="F601" s="65">
        <v>2035.192</v>
      </c>
    </row>
    <row r="602" spans="1:6" ht="15" x14ac:dyDescent="0.2">
      <c r="A602" s="116">
        <v>17</v>
      </c>
      <c r="B602" s="31" t="s">
        <v>124</v>
      </c>
      <c r="C602" s="116" t="s">
        <v>274</v>
      </c>
      <c r="D602" s="89">
        <v>111.7</v>
      </c>
      <c r="E602" s="16">
        <v>1.8</v>
      </c>
      <c r="F602" s="65">
        <v>201.06</v>
      </c>
    </row>
    <row r="603" spans="1:6" ht="15" x14ac:dyDescent="0.2">
      <c r="A603" s="116">
        <v>18</v>
      </c>
      <c r="B603" s="31" t="s">
        <v>125</v>
      </c>
      <c r="C603" s="116" t="s">
        <v>274</v>
      </c>
      <c r="D603" s="89">
        <v>111.7</v>
      </c>
      <c r="E603" s="16">
        <v>1.58</v>
      </c>
      <c r="F603" s="65">
        <v>176.48600000000002</v>
      </c>
    </row>
    <row r="604" spans="1:6" ht="30" x14ac:dyDescent="0.2">
      <c r="A604" s="116">
        <v>19</v>
      </c>
      <c r="B604" s="31" t="s">
        <v>102</v>
      </c>
      <c r="C604" s="68" t="s">
        <v>12</v>
      </c>
      <c r="D604" s="89">
        <v>10.28</v>
      </c>
      <c r="E604" s="16">
        <v>180.98</v>
      </c>
      <c r="F604" s="65">
        <v>1860.4743999999998</v>
      </c>
    </row>
    <row r="605" spans="1:6" ht="30" x14ac:dyDescent="0.2">
      <c r="A605" s="116">
        <v>20</v>
      </c>
      <c r="B605" s="22" t="s">
        <v>103</v>
      </c>
      <c r="C605" s="23" t="s">
        <v>12</v>
      </c>
      <c r="D605" s="89">
        <v>14.74</v>
      </c>
      <c r="E605" s="30">
        <v>145.56</v>
      </c>
      <c r="F605" s="65">
        <v>2145.5544</v>
      </c>
    </row>
    <row r="606" spans="1:6" ht="45" x14ac:dyDescent="0.2">
      <c r="A606" s="116">
        <v>21</v>
      </c>
      <c r="B606" s="92" t="s">
        <v>107</v>
      </c>
      <c r="C606" s="68" t="s">
        <v>275</v>
      </c>
      <c r="D606" s="89">
        <v>51.38</v>
      </c>
      <c r="E606" s="13">
        <v>40.200000000000003</v>
      </c>
      <c r="F606" s="65">
        <v>2065.4760000000001</v>
      </c>
    </row>
    <row r="607" spans="1:6" ht="15" x14ac:dyDescent="0.2">
      <c r="A607" s="116">
        <v>22</v>
      </c>
      <c r="B607" s="67" t="s">
        <v>65</v>
      </c>
      <c r="C607" s="114" t="s">
        <v>5</v>
      </c>
      <c r="D607" s="89">
        <v>298</v>
      </c>
      <c r="E607" s="19">
        <v>3.15</v>
      </c>
      <c r="F607" s="65">
        <v>938.69999999999993</v>
      </c>
    </row>
    <row r="608" spans="1:6" ht="15" x14ac:dyDescent="0.2">
      <c r="A608" s="39"/>
      <c r="B608" s="69"/>
      <c r="C608" s="70"/>
      <c r="D608" s="79"/>
      <c r="E608" s="71"/>
      <c r="F608" s="65"/>
    </row>
    <row r="609" spans="1:6" ht="15" x14ac:dyDescent="0.25">
      <c r="A609" s="62" t="s">
        <v>43</v>
      </c>
      <c r="B609" s="62" t="s">
        <v>44</v>
      </c>
      <c r="C609" s="63"/>
      <c r="D609" s="88"/>
      <c r="E609" s="88"/>
      <c r="F609" s="65"/>
    </row>
    <row r="610" spans="1:6" ht="15" x14ac:dyDescent="0.25">
      <c r="A610" s="116">
        <v>1</v>
      </c>
      <c r="B610" s="77" t="s">
        <v>23</v>
      </c>
      <c r="C610" s="34" t="s">
        <v>5</v>
      </c>
      <c r="D610" s="36">
        <v>124</v>
      </c>
      <c r="E610" s="25">
        <v>22.18</v>
      </c>
      <c r="F610" s="65">
        <v>2750.32</v>
      </c>
    </row>
    <row r="611" spans="1:6" ht="15" x14ac:dyDescent="0.2">
      <c r="A611" s="116">
        <v>2</v>
      </c>
      <c r="B611" s="37" t="s">
        <v>24</v>
      </c>
      <c r="C611" s="116" t="s">
        <v>6</v>
      </c>
      <c r="D611" s="36">
        <v>1</v>
      </c>
      <c r="E611" s="25">
        <v>69</v>
      </c>
      <c r="F611" s="65">
        <v>69</v>
      </c>
    </row>
    <row r="612" spans="1:6" ht="15" x14ac:dyDescent="0.2">
      <c r="A612" s="116">
        <v>3</v>
      </c>
      <c r="B612" s="37" t="s">
        <v>18</v>
      </c>
      <c r="C612" s="78" t="s">
        <v>6</v>
      </c>
      <c r="D612" s="36">
        <v>2</v>
      </c>
      <c r="E612" s="25">
        <v>26.13</v>
      </c>
      <c r="F612" s="65">
        <v>52.26</v>
      </c>
    </row>
    <row r="613" spans="1:6" ht="30" x14ac:dyDescent="0.2">
      <c r="A613" s="116">
        <v>4</v>
      </c>
      <c r="B613" s="43" t="s">
        <v>19</v>
      </c>
      <c r="C613" s="116" t="s">
        <v>6</v>
      </c>
      <c r="D613" s="36">
        <v>2</v>
      </c>
      <c r="E613" s="18">
        <v>460.86</v>
      </c>
      <c r="F613" s="65">
        <v>921.72</v>
      </c>
    </row>
    <row r="614" spans="1:6" ht="30" x14ac:dyDescent="0.25">
      <c r="A614" s="116">
        <v>5</v>
      </c>
      <c r="B614" s="81" t="s">
        <v>45</v>
      </c>
      <c r="C614" s="116" t="s">
        <v>6</v>
      </c>
      <c r="D614" s="36">
        <v>2</v>
      </c>
      <c r="E614" s="17">
        <v>29.36</v>
      </c>
      <c r="F614" s="65">
        <v>58.72</v>
      </c>
    </row>
    <row r="615" spans="1:6" ht="15" x14ac:dyDescent="0.2">
      <c r="A615" s="116">
        <v>6</v>
      </c>
      <c r="B615" s="37" t="s">
        <v>20</v>
      </c>
      <c r="C615" s="116" t="s">
        <v>6</v>
      </c>
      <c r="D615" s="36">
        <v>1</v>
      </c>
      <c r="E615" s="21">
        <v>870.85</v>
      </c>
      <c r="F615" s="65">
        <v>870.85</v>
      </c>
    </row>
    <row r="616" spans="1:6" ht="15" x14ac:dyDescent="0.2">
      <c r="A616" s="116">
        <v>7</v>
      </c>
      <c r="B616" s="37" t="s">
        <v>21</v>
      </c>
      <c r="C616" s="116" t="s">
        <v>6</v>
      </c>
      <c r="D616" s="36">
        <v>2</v>
      </c>
      <c r="E616" s="27">
        <v>25.6</v>
      </c>
      <c r="F616" s="65">
        <v>51.2</v>
      </c>
    </row>
    <row r="617" spans="1:6" ht="15" x14ac:dyDescent="0.2">
      <c r="A617" s="116">
        <v>8</v>
      </c>
      <c r="B617" s="37" t="s">
        <v>98</v>
      </c>
      <c r="C617" s="116" t="s">
        <v>6</v>
      </c>
      <c r="D617" s="36">
        <v>10</v>
      </c>
      <c r="E617" s="89">
        <v>256.11</v>
      </c>
      <c r="F617" s="65">
        <v>2561.1000000000004</v>
      </c>
    </row>
    <row r="618" spans="1:6" ht="15" x14ac:dyDescent="0.2">
      <c r="A618" s="116">
        <v>9</v>
      </c>
      <c r="B618" s="37" t="s">
        <v>51</v>
      </c>
      <c r="C618" s="116" t="s">
        <v>6</v>
      </c>
      <c r="D618" s="36">
        <v>6</v>
      </c>
      <c r="E618" s="25">
        <v>29.65</v>
      </c>
      <c r="F618" s="65">
        <v>177.89999999999998</v>
      </c>
    </row>
    <row r="619" spans="1:6" ht="15" x14ac:dyDescent="0.2">
      <c r="A619" s="116">
        <v>10</v>
      </c>
      <c r="B619" s="37" t="s">
        <v>80</v>
      </c>
      <c r="C619" s="116" t="s">
        <v>5</v>
      </c>
      <c r="D619" s="36">
        <v>124</v>
      </c>
      <c r="E619" s="28">
        <v>1.73</v>
      </c>
      <c r="F619" s="65">
        <v>214.52</v>
      </c>
    </row>
    <row r="620" spans="1:6" ht="15" x14ac:dyDescent="0.2">
      <c r="A620" s="116">
        <v>11</v>
      </c>
      <c r="B620" s="37" t="s">
        <v>22</v>
      </c>
      <c r="C620" s="116" t="s">
        <v>5</v>
      </c>
      <c r="D620" s="36">
        <v>124</v>
      </c>
      <c r="E620" s="28">
        <v>0.92</v>
      </c>
      <c r="F620" s="65">
        <v>114.08</v>
      </c>
    </row>
    <row r="621" spans="1:6" ht="15" x14ac:dyDescent="0.2">
      <c r="A621" s="116">
        <v>12</v>
      </c>
      <c r="B621" s="37" t="s">
        <v>16</v>
      </c>
      <c r="C621" s="116" t="s">
        <v>5</v>
      </c>
      <c r="D621" s="36">
        <v>124</v>
      </c>
      <c r="E621" s="28">
        <v>0.71</v>
      </c>
      <c r="F621" s="65">
        <v>88.039999999999992</v>
      </c>
    </row>
    <row r="622" spans="1:6" ht="15" x14ac:dyDescent="0.2">
      <c r="A622" s="116">
        <v>13</v>
      </c>
      <c r="B622" s="37" t="s">
        <v>17</v>
      </c>
      <c r="C622" s="116" t="s">
        <v>5</v>
      </c>
      <c r="D622" s="36">
        <v>124</v>
      </c>
      <c r="E622" s="28">
        <v>0.85</v>
      </c>
      <c r="F622" s="65">
        <v>105.39999999999999</v>
      </c>
    </row>
    <row r="623" spans="1:6" ht="15" x14ac:dyDescent="0.2">
      <c r="A623" s="48"/>
      <c r="B623" s="39"/>
      <c r="C623" s="39"/>
      <c r="D623" s="40"/>
      <c r="E623" s="110" t="s">
        <v>81</v>
      </c>
      <c r="F623" s="73">
        <v>31583.145600000007</v>
      </c>
    </row>
    <row r="624" spans="1:6" ht="15" x14ac:dyDescent="0.2">
      <c r="A624" s="39"/>
      <c r="B624" s="39"/>
      <c r="C624" s="39"/>
      <c r="E624" s="74" t="s">
        <v>82</v>
      </c>
      <c r="F624" s="73">
        <v>6316.6291200000014</v>
      </c>
    </row>
    <row r="625" spans="1:6" ht="14.25" x14ac:dyDescent="0.2">
      <c r="A625" s="49"/>
      <c r="B625" s="91"/>
      <c r="C625" s="91"/>
      <c r="D625" s="86"/>
      <c r="E625" s="112" t="s">
        <v>83</v>
      </c>
      <c r="F625" s="73">
        <v>37899.774720000009</v>
      </c>
    </row>
    <row r="627" spans="1:6" ht="14.25" x14ac:dyDescent="0.2">
      <c r="A627" s="740" t="s">
        <v>100</v>
      </c>
      <c r="B627" s="740"/>
      <c r="C627" s="740"/>
      <c r="D627" s="740"/>
      <c r="E627" s="740"/>
      <c r="F627" s="740"/>
    </row>
    <row r="628" spans="1:6" ht="14.25" x14ac:dyDescent="0.2">
      <c r="A628" s="740"/>
      <c r="B628" s="740"/>
      <c r="C628" s="740"/>
      <c r="D628" s="740"/>
      <c r="E628" s="740"/>
      <c r="F628" s="740"/>
    </row>
    <row r="629" spans="1:6" ht="14.25" x14ac:dyDescent="0.2">
      <c r="A629" s="53" t="s">
        <v>1</v>
      </c>
      <c r="B629" s="54" t="s">
        <v>2</v>
      </c>
      <c r="C629" s="55" t="s">
        <v>3</v>
      </c>
      <c r="D629" s="54" t="s">
        <v>9</v>
      </c>
      <c r="E629" s="54" t="s">
        <v>13</v>
      </c>
      <c r="F629" s="56" t="s">
        <v>15</v>
      </c>
    </row>
    <row r="630" spans="1:6" ht="14.25" x14ac:dyDescent="0.2">
      <c r="A630" s="57" t="s">
        <v>4</v>
      </c>
      <c r="B630" s="58"/>
      <c r="C630" s="59"/>
      <c r="D630" s="58"/>
      <c r="E630" s="60" t="s">
        <v>14</v>
      </c>
      <c r="F630" s="61"/>
    </row>
    <row r="631" spans="1:6" ht="15" x14ac:dyDescent="0.2">
      <c r="A631" s="44">
        <v>1</v>
      </c>
      <c r="B631" s="44">
        <v>2</v>
      </c>
      <c r="C631" s="44">
        <v>3</v>
      </c>
      <c r="D631" s="44">
        <v>4</v>
      </c>
      <c r="E631" s="44">
        <v>5</v>
      </c>
      <c r="F631" s="44">
        <v>6</v>
      </c>
    </row>
    <row r="632" spans="1:6" ht="15" x14ac:dyDescent="0.25">
      <c r="A632" s="62" t="s">
        <v>40</v>
      </c>
      <c r="B632" s="62" t="s">
        <v>41</v>
      </c>
      <c r="C632" s="63"/>
      <c r="D632" s="87"/>
      <c r="E632" s="87"/>
      <c r="F632" s="64"/>
    </row>
    <row r="633" spans="1:6" ht="15" x14ac:dyDescent="0.2">
      <c r="A633" s="116">
        <v>1</v>
      </c>
      <c r="B633" s="35" t="s">
        <v>48</v>
      </c>
      <c r="C633" s="116" t="s">
        <v>5</v>
      </c>
      <c r="D633" s="89">
        <v>362</v>
      </c>
      <c r="E633" s="89">
        <v>3.55</v>
      </c>
      <c r="F633" s="65">
        <v>1285.0999999999999</v>
      </c>
    </row>
    <row r="634" spans="1:6" ht="30" x14ac:dyDescent="0.2">
      <c r="A634" s="116">
        <v>2</v>
      </c>
      <c r="B634" s="35" t="s">
        <v>42</v>
      </c>
      <c r="C634" s="116" t="s">
        <v>274</v>
      </c>
      <c r="D634" s="89">
        <v>138.80000000000001</v>
      </c>
      <c r="E634" s="89">
        <v>5.43</v>
      </c>
      <c r="F634" s="65">
        <v>753.68399999999997</v>
      </c>
    </row>
    <row r="635" spans="1:6" ht="15" x14ac:dyDescent="0.2">
      <c r="A635" s="116">
        <v>3</v>
      </c>
      <c r="B635" s="35" t="s">
        <v>0</v>
      </c>
      <c r="C635" s="116" t="s">
        <v>5</v>
      </c>
      <c r="D635" s="89">
        <v>10</v>
      </c>
      <c r="E635" s="3">
        <v>5.88</v>
      </c>
      <c r="F635" s="65">
        <v>58.8</v>
      </c>
    </row>
    <row r="636" spans="1:6" ht="15" x14ac:dyDescent="0.2">
      <c r="A636" s="116">
        <v>4</v>
      </c>
      <c r="B636" s="35" t="s">
        <v>25</v>
      </c>
      <c r="C636" s="116" t="s">
        <v>274</v>
      </c>
      <c r="D636" s="89">
        <v>15</v>
      </c>
      <c r="E636" s="3">
        <v>4.46</v>
      </c>
      <c r="F636" s="65">
        <v>66.900000000000006</v>
      </c>
    </row>
    <row r="637" spans="1:6" ht="30" x14ac:dyDescent="0.2">
      <c r="A637" s="116">
        <v>5</v>
      </c>
      <c r="B637" s="35" t="s">
        <v>96</v>
      </c>
      <c r="C637" s="34" t="s">
        <v>275</v>
      </c>
      <c r="D637" s="89">
        <v>15.63</v>
      </c>
      <c r="E637" s="89">
        <v>16.91</v>
      </c>
      <c r="F637" s="65">
        <v>264.30330000000004</v>
      </c>
    </row>
    <row r="638" spans="1:6" ht="30" x14ac:dyDescent="0.2">
      <c r="A638" s="737">
        <v>6</v>
      </c>
      <c r="B638" s="35" t="s">
        <v>49</v>
      </c>
      <c r="C638" s="34"/>
      <c r="D638" s="89"/>
      <c r="E638" s="90"/>
      <c r="F638" s="65"/>
    </row>
    <row r="639" spans="1:6" ht="15" x14ac:dyDescent="0.2">
      <c r="A639" s="738"/>
      <c r="B639" s="4" t="s">
        <v>104</v>
      </c>
      <c r="C639" s="34" t="s">
        <v>275</v>
      </c>
      <c r="D639" s="89">
        <v>186.66</v>
      </c>
      <c r="E639" s="6">
        <v>6.78</v>
      </c>
      <c r="F639" s="65">
        <v>1265.5548000000001</v>
      </c>
    </row>
    <row r="640" spans="1:6" ht="15" x14ac:dyDescent="0.2">
      <c r="A640" s="739"/>
      <c r="B640" s="5" t="s">
        <v>105</v>
      </c>
      <c r="C640" s="34" t="s">
        <v>275</v>
      </c>
      <c r="D640" s="89">
        <v>46.67</v>
      </c>
      <c r="E640" s="7">
        <v>24.85</v>
      </c>
      <c r="F640" s="65">
        <v>1159.7495000000001</v>
      </c>
    </row>
    <row r="641" spans="1:6" ht="30" x14ac:dyDescent="0.2">
      <c r="A641" s="117">
        <v>7</v>
      </c>
      <c r="B641" s="46" t="s">
        <v>26</v>
      </c>
      <c r="C641" s="34" t="s">
        <v>275</v>
      </c>
      <c r="D641" s="89">
        <v>46.67</v>
      </c>
      <c r="E641" s="8">
        <v>6.49</v>
      </c>
      <c r="F641" s="65">
        <v>302.88830000000002</v>
      </c>
    </row>
    <row r="642" spans="1:6" ht="15" x14ac:dyDescent="0.2">
      <c r="A642" s="116">
        <v>8</v>
      </c>
      <c r="B642" s="47" t="s">
        <v>27</v>
      </c>
      <c r="C642" s="34" t="s">
        <v>275</v>
      </c>
      <c r="D642" s="89">
        <v>46.67</v>
      </c>
      <c r="E642" s="9">
        <v>4.8899999999999997</v>
      </c>
      <c r="F642" s="65">
        <v>228.21629999999999</v>
      </c>
    </row>
    <row r="643" spans="1:6" ht="30" x14ac:dyDescent="0.2">
      <c r="A643" s="117">
        <v>9</v>
      </c>
      <c r="B643" s="43" t="s">
        <v>95</v>
      </c>
      <c r="C643" s="34" t="s">
        <v>275</v>
      </c>
      <c r="D643" s="89">
        <v>233.33</v>
      </c>
      <c r="E643" s="10">
        <v>14.6</v>
      </c>
      <c r="F643" s="65">
        <v>3406.6179999999999</v>
      </c>
    </row>
    <row r="644" spans="1:6" ht="15" x14ac:dyDescent="0.2">
      <c r="A644" s="116">
        <v>10</v>
      </c>
      <c r="B644" s="37" t="s">
        <v>276</v>
      </c>
      <c r="C644" s="116" t="s">
        <v>274</v>
      </c>
      <c r="D644" s="89">
        <v>289.8</v>
      </c>
      <c r="E644" s="11">
        <v>4.2300000000000004</v>
      </c>
      <c r="F644" s="65">
        <v>1225.8540000000003</v>
      </c>
    </row>
    <row r="645" spans="1:6" ht="60" x14ac:dyDescent="0.2">
      <c r="A645" s="117">
        <v>11</v>
      </c>
      <c r="B645" s="84" t="s">
        <v>84</v>
      </c>
      <c r="C645" s="34" t="s">
        <v>275</v>
      </c>
      <c r="D645" s="89">
        <v>57.46</v>
      </c>
      <c r="E645" s="12">
        <v>41.85</v>
      </c>
      <c r="F645" s="65">
        <v>2404.701</v>
      </c>
    </row>
    <row r="646" spans="1:6" ht="45" x14ac:dyDescent="0.2">
      <c r="A646" s="116">
        <v>12</v>
      </c>
      <c r="B646" s="85" t="s">
        <v>148</v>
      </c>
      <c r="C646" s="34" t="s">
        <v>275</v>
      </c>
      <c r="D646" s="89">
        <v>108.22</v>
      </c>
      <c r="E646" s="13">
        <v>40.200000000000003</v>
      </c>
      <c r="F646" s="65">
        <v>4350.4440000000004</v>
      </c>
    </row>
    <row r="647" spans="1:6" ht="15" x14ac:dyDescent="0.2">
      <c r="A647" s="117">
        <v>13</v>
      </c>
      <c r="B647" s="37" t="s">
        <v>7</v>
      </c>
      <c r="C647" s="116" t="s">
        <v>8</v>
      </c>
      <c r="D647" s="36">
        <v>3</v>
      </c>
      <c r="E647" s="14">
        <v>82.8</v>
      </c>
      <c r="F647" s="65">
        <v>248.39999999999998</v>
      </c>
    </row>
    <row r="648" spans="1:6" ht="15" x14ac:dyDescent="0.25">
      <c r="A648" s="116">
        <v>14</v>
      </c>
      <c r="B648" s="32" t="s">
        <v>106</v>
      </c>
      <c r="C648" s="83" t="s">
        <v>5</v>
      </c>
      <c r="D648" s="89">
        <v>10</v>
      </c>
      <c r="E648" s="15">
        <v>35.97</v>
      </c>
      <c r="F648" s="65">
        <v>359.7</v>
      </c>
    </row>
    <row r="649" spans="1:6" ht="15" x14ac:dyDescent="0.2">
      <c r="A649" s="117">
        <v>15</v>
      </c>
      <c r="B649" s="38" t="s">
        <v>85</v>
      </c>
      <c r="C649" s="116" t="s">
        <v>274</v>
      </c>
      <c r="D649" s="89">
        <v>15</v>
      </c>
      <c r="E649" s="15">
        <v>43.88</v>
      </c>
      <c r="F649" s="65">
        <v>658.2</v>
      </c>
    </row>
    <row r="650" spans="1:6" ht="30" x14ac:dyDescent="0.2">
      <c r="A650" s="116">
        <v>16</v>
      </c>
      <c r="B650" s="31" t="s">
        <v>101</v>
      </c>
      <c r="C650" s="116" t="s">
        <v>12</v>
      </c>
      <c r="D650" s="89">
        <v>13.32</v>
      </c>
      <c r="E650" s="16">
        <v>189.85</v>
      </c>
      <c r="F650" s="65">
        <v>2528.8020000000001</v>
      </c>
    </row>
    <row r="651" spans="1:6" ht="15" x14ac:dyDescent="0.2">
      <c r="A651" s="117">
        <v>17</v>
      </c>
      <c r="B651" s="31" t="s">
        <v>124</v>
      </c>
      <c r="C651" s="116" t="s">
        <v>274</v>
      </c>
      <c r="D651" s="89">
        <v>138.80000000000001</v>
      </c>
      <c r="E651" s="16">
        <v>1.8</v>
      </c>
      <c r="F651" s="65">
        <v>249.84000000000003</v>
      </c>
    </row>
    <row r="652" spans="1:6" ht="15" x14ac:dyDescent="0.2">
      <c r="A652" s="116">
        <v>18</v>
      </c>
      <c r="B652" s="31" t="s">
        <v>125</v>
      </c>
      <c r="C652" s="116" t="s">
        <v>274</v>
      </c>
      <c r="D652" s="89">
        <v>138.80000000000001</v>
      </c>
      <c r="E652" s="16">
        <v>1.58</v>
      </c>
      <c r="F652" s="65">
        <v>219.30400000000003</v>
      </c>
    </row>
    <row r="653" spans="1:6" ht="30" x14ac:dyDescent="0.2">
      <c r="A653" s="117">
        <v>19</v>
      </c>
      <c r="B653" s="31" t="s">
        <v>102</v>
      </c>
      <c r="C653" s="68" t="s">
        <v>12</v>
      </c>
      <c r="D653" s="89">
        <v>12.77</v>
      </c>
      <c r="E653" s="16">
        <v>180.98</v>
      </c>
      <c r="F653" s="65">
        <v>2311.1145999999999</v>
      </c>
    </row>
    <row r="654" spans="1:6" ht="30" x14ac:dyDescent="0.2">
      <c r="A654" s="116">
        <v>20</v>
      </c>
      <c r="B654" s="22" t="s">
        <v>103</v>
      </c>
      <c r="C654" s="23" t="s">
        <v>12</v>
      </c>
      <c r="D654" s="89">
        <v>18.32</v>
      </c>
      <c r="E654" s="30">
        <v>145.56</v>
      </c>
      <c r="F654" s="65">
        <v>2666.6592000000001</v>
      </c>
    </row>
    <row r="655" spans="1:6" ht="45" x14ac:dyDescent="0.2">
      <c r="A655" s="117">
        <v>21</v>
      </c>
      <c r="B655" s="92" t="s">
        <v>151</v>
      </c>
      <c r="C655" s="68" t="s">
        <v>275</v>
      </c>
      <c r="D655" s="89">
        <v>63.85</v>
      </c>
      <c r="E655" s="13">
        <v>40.200000000000003</v>
      </c>
      <c r="F655" s="65">
        <v>2566.7700000000004</v>
      </c>
    </row>
    <row r="656" spans="1:6" ht="15" x14ac:dyDescent="0.2">
      <c r="A656" s="116">
        <v>22</v>
      </c>
      <c r="B656" s="67" t="s">
        <v>65</v>
      </c>
      <c r="C656" s="114" t="s">
        <v>5</v>
      </c>
      <c r="D656" s="89">
        <v>362</v>
      </c>
      <c r="E656" s="19">
        <v>3.15</v>
      </c>
      <c r="F656" s="65">
        <v>1140.3</v>
      </c>
    </row>
    <row r="657" spans="1:6" ht="15" x14ac:dyDescent="0.2">
      <c r="A657" s="116"/>
      <c r="B657" s="69"/>
      <c r="C657" s="70"/>
      <c r="D657" s="79"/>
      <c r="E657" s="71"/>
      <c r="F657" s="65"/>
    </row>
    <row r="658" spans="1:6" ht="15" x14ac:dyDescent="0.25">
      <c r="A658" s="62" t="s">
        <v>43</v>
      </c>
      <c r="B658" s="62" t="s">
        <v>44</v>
      </c>
      <c r="C658" s="63"/>
      <c r="D658" s="88"/>
      <c r="E658" s="88"/>
      <c r="F658" s="65"/>
    </row>
    <row r="659" spans="1:6" ht="15" x14ac:dyDescent="0.25">
      <c r="A659" s="116">
        <v>1</v>
      </c>
      <c r="B659" s="77" t="s">
        <v>23</v>
      </c>
      <c r="C659" s="34" t="s">
        <v>5</v>
      </c>
      <c r="D659" s="36">
        <v>161</v>
      </c>
      <c r="E659" s="25">
        <v>22.18</v>
      </c>
      <c r="F659" s="65">
        <v>3570.98</v>
      </c>
    </row>
    <row r="660" spans="1:6" ht="15" x14ac:dyDescent="0.2">
      <c r="A660" s="116">
        <v>2</v>
      </c>
      <c r="B660" s="26" t="s">
        <v>86</v>
      </c>
      <c r="C660" s="116" t="s">
        <v>6</v>
      </c>
      <c r="D660" s="36">
        <v>1</v>
      </c>
      <c r="E660" s="89">
        <v>155.88999999999999</v>
      </c>
      <c r="F660" s="65">
        <v>155.88999999999999</v>
      </c>
    </row>
    <row r="661" spans="1:6" ht="15" x14ac:dyDescent="0.2">
      <c r="A661" s="116">
        <v>3</v>
      </c>
      <c r="B661" s="37" t="s">
        <v>24</v>
      </c>
      <c r="C661" s="116" t="s">
        <v>6</v>
      </c>
      <c r="D661" s="36">
        <v>2</v>
      </c>
      <c r="E661" s="25">
        <v>69</v>
      </c>
      <c r="F661" s="65">
        <v>138</v>
      </c>
    </row>
    <row r="662" spans="1:6" ht="15" x14ac:dyDescent="0.2">
      <c r="A662" s="116">
        <v>4</v>
      </c>
      <c r="B662" s="37" t="s">
        <v>18</v>
      </c>
      <c r="C662" s="78" t="s">
        <v>6</v>
      </c>
      <c r="D662" s="36">
        <v>1</v>
      </c>
      <c r="E662" s="25">
        <v>26.13</v>
      </c>
      <c r="F662" s="65">
        <v>26.13</v>
      </c>
    </row>
    <row r="663" spans="1:6" ht="30" x14ac:dyDescent="0.2">
      <c r="A663" s="116">
        <v>5</v>
      </c>
      <c r="B663" s="43" t="s">
        <v>19</v>
      </c>
      <c r="C663" s="116" t="s">
        <v>6</v>
      </c>
      <c r="D663" s="36">
        <v>1</v>
      </c>
      <c r="E663" s="18">
        <v>460.86</v>
      </c>
      <c r="F663" s="65">
        <v>460.86</v>
      </c>
    </row>
    <row r="664" spans="1:6" ht="30" x14ac:dyDescent="0.25">
      <c r="A664" s="116">
        <v>6</v>
      </c>
      <c r="B664" s="81" t="s">
        <v>45</v>
      </c>
      <c r="C664" s="116" t="s">
        <v>6</v>
      </c>
      <c r="D664" s="36">
        <v>1</v>
      </c>
      <c r="E664" s="17">
        <v>29.36</v>
      </c>
      <c r="F664" s="65">
        <v>29.36</v>
      </c>
    </row>
    <row r="665" spans="1:6" ht="15" x14ac:dyDescent="0.2">
      <c r="A665" s="116">
        <v>7</v>
      </c>
      <c r="B665" s="37" t="s">
        <v>20</v>
      </c>
      <c r="C665" s="116" t="s">
        <v>6</v>
      </c>
      <c r="D665" s="36">
        <v>1</v>
      </c>
      <c r="E665" s="21">
        <v>870.85</v>
      </c>
      <c r="F665" s="65">
        <v>870.85</v>
      </c>
    </row>
    <row r="666" spans="1:6" ht="15" x14ac:dyDescent="0.2">
      <c r="A666" s="116">
        <v>8</v>
      </c>
      <c r="B666" s="37" t="s">
        <v>21</v>
      </c>
      <c r="C666" s="116" t="s">
        <v>6</v>
      </c>
      <c r="D666" s="36">
        <v>4</v>
      </c>
      <c r="E666" s="27">
        <v>25.6</v>
      </c>
      <c r="F666" s="65">
        <v>102.4</v>
      </c>
    </row>
    <row r="667" spans="1:6" ht="15" x14ac:dyDescent="0.2">
      <c r="A667" s="116">
        <v>9</v>
      </c>
      <c r="B667" s="37" t="s">
        <v>97</v>
      </c>
      <c r="C667" s="116" t="s">
        <v>6</v>
      </c>
      <c r="D667" s="36">
        <v>4</v>
      </c>
      <c r="E667" s="89">
        <v>272.56</v>
      </c>
      <c r="F667" s="65">
        <v>1090.24</v>
      </c>
    </row>
    <row r="668" spans="1:6" ht="15" x14ac:dyDescent="0.2">
      <c r="A668" s="116">
        <v>10</v>
      </c>
      <c r="B668" s="37" t="s">
        <v>98</v>
      </c>
      <c r="C668" s="116" t="s">
        <v>6</v>
      </c>
      <c r="D668" s="36">
        <v>3</v>
      </c>
      <c r="E668" s="89">
        <v>256.11</v>
      </c>
      <c r="F668" s="65">
        <v>768.33</v>
      </c>
    </row>
    <row r="669" spans="1:6" ht="15" x14ac:dyDescent="0.2">
      <c r="A669" s="116">
        <v>11</v>
      </c>
      <c r="B669" s="37" t="s">
        <v>99</v>
      </c>
      <c r="C669" s="116" t="s">
        <v>6</v>
      </c>
      <c r="D669" s="36">
        <v>3</v>
      </c>
      <c r="E669" s="89">
        <v>241.75</v>
      </c>
      <c r="F669" s="65">
        <v>725.25</v>
      </c>
    </row>
    <row r="670" spans="1:6" ht="15" x14ac:dyDescent="0.2">
      <c r="A670" s="116">
        <v>12</v>
      </c>
      <c r="B670" s="37" t="s">
        <v>51</v>
      </c>
      <c r="C670" s="116" t="s">
        <v>6</v>
      </c>
      <c r="D670" s="36">
        <v>8</v>
      </c>
      <c r="E670" s="25">
        <v>29.65</v>
      </c>
      <c r="F670" s="65">
        <v>237.2</v>
      </c>
    </row>
    <row r="671" spans="1:6" ht="15" x14ac:dyDescent="0.2">
      <c r="A671" s="116">
        <v>13</v>
      </c>
      <c r="B671" s="37" t="s">
        <v>80</v>
      </c>
      <c r="C671" s="116" t="s">
        <v>5</v>
      </c>
      <c r="D671" s="36">
        <v>161</v>
      </c>
      <c r="E671" s="28">
        <v>1.73</v>
      </c>
      <c r="F671" s="65">
        <v>278.52999999999997</v>
      </c>
    </row>
    <row r="672" spans="1:6" ht="15" x14ac:dyDescent="0.2">
      <c r="A672" s="116">
        <v>14</v>
      </c>
      <c r="B672" s="37" t="s">
        <v>22</v>
      </c>
      <c r="C672" s="116" t="s">
        <v>5</v>
      </c>
      <c r="D672" s="36">
        <v>161</v>
      </c>
      <c r="E672" s="28">
        <v>0.92</v>
      </c>
      <c r="F672" s="65">
        <v>148.12</v>
      </c>
    </row>
    <row r="673" spans="1:6" ht="15" x14ac:dyDescent="0.2">
      <c r="A673" s="116">
        <v>15</v>
      </c>
      <c r="B673" s="37" t="s">
        <v>16</v>
      </c>
      <c r="C673" s="116" t="s">
        <v>5</v>
      </c>
      <c r="D673" s="36">
        <v>161</v>
      </c>
      <c r="E673" s="28">
        <v>0.71</v>
      </c>
      <c r="F673" s="65">
        <v>114.30999999999999</v>
      </c>
    </row>
    <row r="674" spans="1:6" ht="15" x14ac:dyDescent="0.2">
      <c r="A674" s="116">
        <v>16</v>
      </c>
      <c r="B674" s="37" t="s">
        <v>17</v>
      </c>
      <c r="C674" s="116" t="s">
        <v>5</v>
      </c>
      <c r="D674" s="36">
        <v>161</v>
      </c>
      <c r="E674" s="28">
        <v>0.85</v>
      </c>
      <c r="F674" s="65">
        <v>136.85</v>
      </c>
    </row>
    <row r="675" spans="1:6" ht="15" x14ac:dyDescent="0.2">
      <c r="A675" s="48"/>
      <c r="B675" s="39"/>
      <c r="C675" s="39"/>
      <c r="D675" s="40"/>
      <c r="E675" s="110" t="s">
        <v>81</v>
      </c>
      <c r="F675" s="73">
        <v>38575.203000000001</v>
      </c>
    </row>
    <row r="676" spans="1:6" ht="15" x14ac:dyDescent="0.2">
      <c r="A676" s="39"/>
      <c r="B676" s="39"/>
      <c r="C676" s="39"/>
      <c r="E676" s="74" t="s">
        <v>82</v>
      </c>
      <c r="F676" s="73">
        <v>7715.0406000000003</v>
      </c>
    </row>
    <row r="677" spans="1:6" ht="14.25" x14ac:dyDescent="0.2">
      <c r="A677" s="49"/>
      <c r="B677" s="91"/>
      <c r="C677" s="91"/>
      <c r="D677" s="86"/>
      <c r="E677" s="112" t="s">
        <v>83</v>
      </c>
      <c r="F677" s="73">
        <v>46290.243600000002</v>
      </c>
    </row>
    <row r="678" spans="1:6" ht="14.25" x14ac:dyDescent="0.2">
      <c r="A678" s="49"/>
      <c r="B678" s="91"/>
      <c r="C678" s="91"/>
      <c r="D678" s="86"/>
      <c r="E678" s="112"/>
      <c r="F678" s="73"/>
    </row>
    <row r="679" spans="1:6" ht="14.25" x14ac:dyDescent="0.2">
      <c r="A679" s="49"/>
      <c r="B679" s="91"/>
      <c r="C679" s="91"/>
      <c r="D679" s="86"/>
      <c r="E679" s="112"/>
      <c r="F679" s="73"/>
    </row>
    <row r="681" spans="1:6" ht="29.25" customHeight="1" x14ac:dyDescent="0.2">
      <c r="A681" s="740" t="s">
        <v>169</v>
      </c>
      <c r="B681" s="740"/>
      <c r="C681" s="740"/>
      <c r="D681" s="740"/>
      <c r="E681" s="740"/>
      <c r="F681" s="740"/>
    </row>
    <row r="682" spans="1:6" ht="14.25" x14ac:dyDescent="0.2">
      <c r="A682" s="740"/>
      <c r="B682" s="740"/>
      <c r="C682" s="740"/>
      <c r="D682" s="740"/>
      <c r="E682" s="740"/>
      <c r="F682" s="740"/>
    </row>
    <row r="683" spans="1:6" ht="14.25" x14ac:dyDescent="0.2">
      <c r="A683" s="53" t="s">
        <v>1</v>
      </c>
      <c r="B683" s="54" t="s">
        <v>2</v>
      </c>
      <c r="C683" s="55" t="s">
        <v>3</v>
      </c>
      <c r="D683" s="54" t="s">
        <v>9</v>
      </c>
      <c r="E683" s="54" t="s">
        <v>13</v>
      </c>
      <c r="F683" s="56" t="s">
        <v>15</v>
      </c>
    </row>
    <row r="684" spans="1:6" ht="14.25" x14ac:dyDescent="0.2">
      <c r="A684" s="57" t="s">
        <v>4</v>
      </c>
      <c r="B684" s="58"/>
      <c r="C684" s="59"/>
      <c r="D684" s="58"/>
      <c r="E684" s="60" t="s">
        <v>14</v>
      </c>
      <c r="F684" s="61"/>
    </row>
    <row r="685" spans="1:6" ht="15" x14ac:dyDescent="0.2">
      <c r="A685" s="44">
        <v>1</v>
      </c>
      <c r="B685" s="44">
        <v>2</v>
      </c>
      <c r="C685" s="44">
        <v>3</v>
      </c>
      <c r="D685" s="44">
        <v>4</v>
      </c>
      <c r="E685" s="44">
        <v>5</v>
      </c>
      <c r="F685" s="44">
        <v>6</v>
      </c>
    </row>
    <row r="686" spans="1:6" ht="15" x14ac:dyDescent="0.25">
      <c r="A686" s="62" t="s">
        <v>40</v>
      </c>
      <c r="B686" s="62" t="s">
        <v>41</v>
      </c>
      <c r="C686" s="63"/>
      <c r="D686" s="87"/>
      <c r="E686" s="87"/>
      <c r="F686" s="64"/>
    </row>
    <row r="687" spans="1:6" ht="15" x14ac:dyDescent="0.2">
      <c r="A687" s="116">
        <v>1</v>
      </c>
      <c r="B687" s="35" t="s">
        <v>48</v>
      </c>
      <c r="C687" s="116" t="s">
        <v>5</v>
      </c>
      <c r="D687" s="89">
        <v>1704</v>
      </c>
      <c r="E687" s="89">
        <v>3.55</v>
      </c>
      <c r="F687" s="65">
        <v>6049.2</v>
      </c>
    </row>
    <row r="688" spans="1:6" ht="30" x14ac:dyDescent="0.2">
      <c r="A688" s="116">
        <v>2</v>
      </c>
      <c r="B688" s="35" t="s">
        <v>42</v>
      </c>
      <c r="C688" s="116" t="s">
        <v>274</v>
      </c>
      <c r="D688" s="89">
        <v>639.6</v>
      </c>
      <c r="E688" s="89">
        <v>5.43</v>
      </c>
      <c r="F688" s="65">
        <v>3473.0279999999998</v>
      </c>
    </row>
    <row r="689" spans="1:6" ht="15" x14ac:dyDescent="0.2">
      <c r="A689" s="116">
        <v>3</v>
      </c>
      <c r="B689" s="35" t="s">
        <v>0</v>
      </c>
      <c r="C689" s="116" t="s">
        <v>5</v>
      </c>
      <c r="D689" s="89">
        <v>40</v>
      </c>
      <c r="E689" s="3">
        <v>5.88</v>
      </c>
      <c r="F689" s="65">
        <v>235.2</v>
      </c>
    </row>
    <row r="690" spans="1:6" ht="15" x14ac:dyDescent="0.2">
      <c r="A690" s="116">
        <v>4</v>
      </c>
      <c r="B690" s="35" t="s">
        <v>25</v>
      </c>
      <c r="C690" s="116" t="s">
        <v>274</v>
      </c>
      <c r="D690" s="89">
        <v>116</v>
      </c>
      <c r="E690" s="3">
        <v>4.46</v>
      </c>
      <c r="F690" s="65">
        <v>517.36</v>
      </c>
    </row>
    <row r="691" spans="1:6" ht="30" x14ac:dyDescent="0.2">
      <c r="A691" s="116">
        <v>5</v>
      </c>
      <c r="B691" s="35" t="s">
        <v>96</v>
      </c>
      <c r="C691" s="34" t="s">
        <v>275</v>
      </c>
      <c r="D691" s="89">
        <v>73.760000000000005</v>
      </c>
      <c r="E691" s="89">
        <v>16.91</v>
      </c>
      <c r="F691" s="65">
        <v>1247.2816</v>
      </c>
    </row>
    <row r="692" spans="1:6" ht="30" x14ac:dyDescent="0.2">
      <c r="A692" s="737">
        <v>6</v>
      </c>
      <c r="B692" s="35" t="s">
        <v>49</v>
      </c>
      <c r="C692" s="34"/>
      <c r="D692" s="89"/>
      <c r="E692" s="90"/>
      <c r="F692" s="65"/>
    </row>
    <row r="693" spans="1:6" ht="15" x14ac:dyDescent="0.2">
      <c r="A693" s="738"/>
      <c r="B693" s="4" t="s">
        <v>104</v>
      </c>
      <c r="C693" s="34" t="s">
        <v>275</v>
      </c>
      <c r="D693" s="89">
        <v>904.29</v>
      </c>
      <c r="E693" s="6">
        <v>6.78</v>
      </c>
      <c r="F693" s="65">
        <v>6131.0861999999997</v>
      </c>
    </row>
    <row r="694" spans="1:6" ht="15" x14ac:dyDescent="0.2">
      <c r="A694" s="739"/>
      <c r="B694" s="5" t="s">
        <v>105</v>
      </c>
      <c r="C694" s="34" t="s">
        <v>275</v>
      </c>
      <c r="D694" s="89">
        <v>226.07</v>
      </c>
      <c r="E694" s="7">
        <v>24.85</v>
      </c>
      <c r="F694" s="65">
        <v>5617.8395</v>
      </c>
    </row>
    <row r="695" spans="1:6" ht="30" x14ac:dyDescent="0.2">
      <c r="A695" s="117">
        <v>7</v>
      </c>
      <c r="B695" s="46" t="s">
        <v>26</v>
      </c>
      <c r="C695" s="34" t="s">
        <v>275</v>
      </c>
      <c r="D695" s="89">
        <v>226.07</v>
      </c>
      <c r="E695" s="8">
        <v>6.49</v>
      </c>
      <c r="F695" s="65">
        <v>1467.1943000000001</v>
      </c>
    </row>
    <row r="696" spans="1:6" ht="15" x14ac:dyDescent="0.2">
      <c r="A696" s="116">
        <v>8</v>
      </c>
      <c r="B696" s="47" t="s">
        <v>27</v>
      </c>
      <c r="C696" s="34" t="s">
        <v>275</v>
      </c>
      <c r="D696" s="89">
        <v>226.07</v>
      </c>
      <c r="E696" s="9">
        <v>4.8899999999999997</v>
      </c>
      <c r="F696" s="65">
        <v>1105.4822999999999</v>
      </c>
    </row>
    <row r="697" spans="1:6" ht="30" x14ac:dyDescent="0.2">
      <c r="A697" s="117">
        <v>9</v>
      </c>
      <c r="B697" s="43" t="s">
        <v>95</v>
      </c>
      <c r="C697" s="34" t="s">
        <v>275</v>
      </c>
      <c r="D697" s="89">
        <v>1130.3599999999999</v>
      </c>
      <c r="E697" s="10">
        <v>14.6</v>
      </c>
      <c r="F697" s="65">
        <v>16503.255999999998</v>
      </c>
    </row>
    <row r="698" spans="1:6" ht="15" x14ac:dyDescent="0.2">
      <c r="A698" s="116">
        <v>10</v>
      </c>
      <c r="B698" s="37" t="s">
        <v>276</v>
      </c>
      <c r="C698" s="116" t="s">
        <v>274</v>
      </c>
      <c r="D698" s="89">
        <v>1281.5999999999999</v>
      </c>
      <c r="E698" s="11">
        <v>4.2300000000000004</v>
      </c>
      <c r="F698" s="65">
        <v>5421.1680000000006</v>
      </c>
    </row>
    <row r="699" spans="1:6" ht="60" x14ac:dyDescent="0.2">
      <c r="A699" s="117">
        <v>11</v>
      </c>
      <c r="B699" s="84" t="s">
        <v>84</v>
      </c>
      <c r="C699" s="34" t="s">
        <v>275</v>
      </c>
      <c r="D699" s="89">
        <v>316.48</v>
      </c>
      <c r="E699" s="12">
        <v>41.85</v>
      </c>
      <c r="F699" s="65">
        <v>13244.688000000002</v>
      </c>
    </row>
    <row r="700" spans="1:6" ht="45" x14ac:dyDescent="0.2">
      <c r="A700" s="116">
        <v>12</v>
      </c>
      <c r="B700" s="85" t="s">
        <v>148</v>
      </c>
      <c r="C700" s="34" t="s">
        <v>275</v>
      </c>
      <c r="D700" s="89">
        <v>494.95</v>
      </c>
      <c r="E700" s="13">
        <v>40.200000000000003</v>
      </c>
      <c r="F700" s="65">
        <v>19896.990000000002</v>
      </c>
    </row>
    <row r="701" spans="1:6" ht="30" x14ac:dyDescent="0.2">
      <c r="A701" s="116">
        <v>13</v>
      </c>
      <c r="B701" s="95" t="s">
        <v>150</v>
      </c>
      <c r="C701" s="34" t="s">
        <v>275</v>
      </c>
      <c r="D701" s="89">
        <v>8.93</v>
      </c>
      <c r="E701" s="13">
        <v>15.72</v>
      </c>
      <c r="F701" s="65">
        <v>140.37960000000001</v>
      </c>
    </row>
    <row r="702" spans="1:6" ht="15" x14ac:dyDescent="0.2">
      <c r="A702" s="117">
        <v>13</v>
      </c>
      <c r="B702" s="37" t="s">
        <v>7</v>
      </c>
      <c r="C702" s="116" t="s">
        <v>8</v>
      </c>
      <c r="D702" s="36">
        <v>14</v>
      </c>
      <c r="E702" s="14">
        <v>82.8</v>
      </c>
      <c r="F702" s="65">
        <v>1159.2</v>
      </c>
    </row>
    <row r="703" spans="1:6" ht="15" x14ac:dyDescent="0.25">
      <c r="A703" s="116">
        <v>14</v>
      </c>
      <c r="B703" s="32" t="s">
        <v>106</v>
      </c>
      <c r="C703" s="83" t="s">
        <v>5</v>
      </c>
      <c r="D703" s="89">
        <v>40</v>
      </c>
      <c r="E703" s="15">
        <v>35.97</v>
      </c>
      <c r="F703" s="65">
        <v>1438.8</v>
      </c>
    </row>
    <row r="704" spans="1:6" ht="15" x14ac:dyDescent="0.2">
      <c r="A704" s="117">
        <v>15</v>
      </c>
      <c r="B704" s="38" t="s">
        <v>85</v>
      </c>
      <c r="C704" s="116" t="s">
        <v>274</v>
      </c>
      <c r="D704" s="89">
        <v>116</v>
      </c>
      <c r="E704" s="15">
        <v>43.88</v>
      </c>
      <c r="F704" s="65">
        <v>5090.08</v>
      </c>
    </row>
    <row r="705" spans="1:6" ht="30" x14ac:dyDescent="0.2">
      <c r="A705" s="116">
        <v>16</v>
      </c>
      <c r="B705" s="31" t="s">
        <v>101</v>
      </c>
      <c r="C705" s="116" t="s">
        <v>12</v>
      </c>
      <c r="D705" s="89">
        <v>61.4</v>
      </c>
      <c r="E705" s="16">
        <v>189.85</v>
      </c>
      <c r="F705" s="65">
        <v>11656.789999999999</v>
      </c>
    </row>
    <row r="706" spans="1:6" ht="15" x14ac:dyDescent="0.2">
      <c r="A706" s="117">
        <v>17</v>
      </c>
      <c r="B706" s="31" t="s">
        <v>124</v>
      </c>
      <c r="C706" s="116" t="s">
        <v>274</v>
      </c>
      <c r="D706" s="89">
        <v>639.6</v>
      </c>
      <c r="E706" s="16">
        <v>1.8</v>
      </c>
      <c r="F706" s="65">
        <v>1151.28</v>
      </c>
    </row>
    <row r="707" spans="1:6" ht="15" x14ac:dyDescent="0.2">
      <c r="A707" s="116">
        <v>18</v>
      </c>
      <c r="B707" s="31" t="s">
        <v>125</v>
      </c>
      <c r="C707" s="116" t="s">
        <v>274</v>
      </c>
      <c r="D707" s="89">
        <v>639.6</v>
      </c>
      <c r="E707" s="16">
        <v>1.58</v>
      </c>
      <c r="F707" s="65">
        <v>1010.5680000000001</v>
      </c>
    </row>
    <row r="708" spans="1:6" ht="30" x14ac:dyDescent="0.2">
      <c r="A708" s="117">
        <v>19</v>
      </c>
      <c r="B708" s="31" t="s">
        <v>102</v>
      </c>
      <c r="C708" s="68" t="s">
        <v>12</v>
      </c>
      <c r="D708" s="89">
        <v>58.84</v>
      </c>
      <c r="E708" s="16">
        <v>180.98</v>
      </c>
      <c r="F708" s="65">
        <v>10648.8632</v>
      </c>
    </row>
    <row r="709" spans="1:6" ht="30" x14ac:dyDescent="0.2">
      <c r="A709" s="116">
        <v>20</v>
      </c>
      <c r="B709" s="22" t="s">
        <v>103</v>
      </c>
      <c r="C709" s="23" t="s">
        <v>12</v>
      </c>
      <c r="D709" s="89">
        <v>84.43</v>
      </c>
      <c r="E709" s="30">
        <v>145.56</v>
      </c>
      <c r="F709" s="65">
        <v>12289.630800000001</v>
      </c>
    </row>
    <row r="710" spans="1:6" ht="45" x14ac:dyDescent="0.2">
      <c r="A710" s="117">
        <v>21</v>
      </c>
      <c r="B710" s="92" t="s">
        <v>151</v>
      </c>
      <c r="C710" s="68" t="s">
        <v>275</v>
      </c>
      <c r="D710" s="89">
        <v>294.22000000000003</v>
      </c>
      <c r="E710" s="13">
        <v>40.200000000000003</v>
      </c>
      <c r="F710" s="65">
        <v>11827.644000000002</v>
      </c>
    </row>
    <row r="711" spans="1:6" ht="15" x14ac:dyDescent="0.2">
      <c r="A711" s="116">
        <v>22</v>
      </c>
      <c r="B711" s="67" t="s">
        <v>65</v>
      </c>
      <c r="C711" s="114" t="s">
        <v>5</v>
      </c>
      <c r="D711" s="89">
        <v>1704</v>
      </c>
      <c r="E711" s="19">
        <v>3.15</v>
      </c>
      <c r="F711" s="65">
        <v>5367.5999999999995</v>
      </c>
    </row>
    <row r="712" spans="1:6" ht="15" x14ac:dyDescent="0.2">
      <c r="A712" s="116"/>
      <c r="B712" s="120"/>
      <c r="C712" s="115"/>
      <c r="D712" s="121"/>
      <c r="E712" s="93"/>
      <c r="F712" s="65"/>
    </row>
    <row r="713" spans="1:6" ht="15" x14ac:dyDescent="0.2">
      <c r="A713" s="116"/>
      <c r="B713" s="69"/>
      <c r="C713" s="70"/>
      <c r="D713" s="79"/>
      <c r="E713" s="71"/>
      <c r="F713" s="65"/>
    </row>
    <row r="714" spans="1:6" ht="15" x14ac:dyDescent="0.25">
      <c r="A714" s="62" t="s">
        <v>43</v>
      </c>
      <c r="B714" s="62" t="s">
        <v>44</v>
      </c>
      <c r="C714" s="63"/>
      <c r="D714" s="88"/>
      <c r="E714" s="88"/>
      <c r="F714" s="65"/>
    </row>
    <row r="715" spans="1:6" ht="15" x14ac:dyDescent="0.25">
      <c r="A715" s="116">
        <v>1</v>
      </c>
      <c r="B715" s="77" t="s">
        <v>122</v>
      </c>
      <c r="C715" s="34" t="s">
        <v>5</v>
      </c>
      <c r="D715" s="36">
        <v>712</v>
      </c>
      <c r="E715" s="89">
        <v>44.89</v>
      </c>
      <c r="F715" s="65">
        <v>31961.68</v>
      </c>
    </row>
    <row r="716" spans="1:6" ht="15" x14ac:dyDescent="0.2">
      <c r="A716" s="116">
        <v>2</v>
      </c>
      <c r="B716" s="26" t="s">
        <v>171</v>
      </c>
      <c r="C716" s="116" t="s">
        <v>6</v>
      </c>
      <c r="D716" s="36">
        <v>1</v>
      </c>
      <c r="E716" s="24">
        <v>351.17</v>
      </c>
      <c r="F716" s="65">
        <v>351.17</v>
      </c>
    </row>
    <row r="717" spans="1:6" ht="15" x14ac:dyDescent="0.2">
      <c r="A717" s="116">
        <v>3</v>
      </c>
      <c r="B717" s="26" t="s">
        <v>111</v>
      </c>
      <c r="C717" s="116" t="s">
        <v>6</v>
      </c>
      <c r="D717" s="36">
        <v>2</v>
      </c>
      <c r="E717" s="24">
        <v>161.52000000000001</v>
      </c>
      <c r="F717" s="65">
        <v>323.04000000000002</v>
      </c>
    </row>
    <row r="718" spans="1:6" ht="15" x14ac:dyDescent="0.2">
      <c r="A718" s="116">
        <v>4</v>
      </c>
      <c r="B718" s="26" t="s">
        <v>86</v>
      </c>
      <c r="C718" s="116" t="s">
        <v>6</v>
      </c>
      <c r="D718" s="36">
        <v>11</v>
      </c>
      <c r="E718" s="89">
        <v>161.52000000000001</v>
      </c>
      <c r="F718" s="65">
        <v>1776.72</v>
      </c>
    </row>
    <row r="719" spans="1:6" ht="15" x14ac:dyDescent="0.2">
      <c r="A719" s="116">
        <v>5</v>
      </c>
      <c r="B719" s="45" t="s">
        <v>278</v>
      </c>
      <c r="C719" s="116" t="s">
        <v>6</v>
      </c>
      <c r="D719" s="36">
        <v>3</v>
      </c>
      <c r="E719" s="89">
        <v>123.58</v>
      </c>
      <c r="F719" s="65">
        <v>370.74</v>
      </c>
    </row>
    <row r="720" spans="1:6" ht="15" x14ac:dyDescent="0.2">
      <c r="A720" s="116">
        <v>6</v>
      </c>
      <c r="B720" s="45" t="s">
        <v>277</v>
      </c>
      <c r="C720" s="116" t="s">
        <v>6</v>
      </c>
      <c r="D720" s="36">
        <v>2</v>
      </c>
      <c r="E720" s="89">
        <v>86.97</v>
      </c>
      <c r="F720" s="65">
        <v>173.94</v>
      </c>
    </row>
    <row r="721" spans="1:6" ht="15" x14ac:dyDescent="0.2">
      <c r="A721" s="116">
        <v>7</v>
      </c>
      <c r="B721" s="37" t="s">
        <v>172</v>
      </c>
      <c r="C721" s="78" t="s">
        <v>6</v>
      </c>
      <c r="D721" s="36">
        <v>1</v>
      </c>
      <c r="E721" s="25">
        <v>56.16</v>
      </c>
      <c r="F721" s="65">
        <v>56.16</v>
      </c>
    </row>
    <row r="722" spans="1:6" ht="15" x14ac:dyDescent="0.2">
      <c r="A722" s="116">
        <v>8</v>
      </c>
      <c r="B722" s="37" t="s">
        <v>113</v>
      </c>
      <c r="C722" s="78" t="s">
        <v>6</v>
      </c>
      <c r="D722" s="36">
        <v>6</v>
      </c>
      <c r="E722" s="29">
        <v>42.97</v>
      </c>
      <c r="F722" s="65">
        <v>257.82</v>
      </c>
    </row>
    <row r="723" spans="1:6" ht="15" x14ac:dyDescent="0.2">
      <c r="A723" s="116">
        <v>9</v>
      </c>
      <c r="B723" s="37" t="s">
        <v>114</v>
      </c>
      <c r="C723" s="78" t="s">
        <v>6</v>
      </c>
      <c r="D723" s="36">
        <v>3</v>
      </c>
      <c r="E723" s="29">
        <v>29.75</v>
      </c>
      <c r="F723" s="65">
        <v>89.25</v>
      </c>
    </row>
    <row r="724" spans="1:6" ht="15" x14ac:dyDescent="0.2">
      <c r="A724" s="116">
        <v>10</v>
      </c>
      <c r="B724" s="37" t="s">
        <v>18</v>
      </c>
      <c r="C724" s="78" t="s">
        <v>6</v>
      </c>
      <c r="D724" s="36">
        <v>6</v>
      </c>
      <c r="E724" s="25">
        <v>26.13</v>
      </c>
      <c r="F724" s="65">
        <v>156.78</v>
      </c>
    </row>
    <row r="725" spans="1:6" ht="30" x14ac:dyDescent="0.2">
      <c r="A725" s="116">
        <v>11</v>
      </c>
      <c r="B725" s="43" t="s">
        <v>115</v>
      </c>
      <c r="C725" s="116" t="s">
        <v>6</v>
      </c>
      <c r="D725" s="36">
        <v>3</v>
      </c>
      <c r="E725" s="18">
        <v>590.89</v>
      </c>
      <c r="F725" s="65">
        <v>1772.67</v>
      </c>
    </row>
    <row r="726" spans="1:6" ht="30" x14ac:dyDescent="0.2">
      <c r="A726" s="116">
        <v>12</v>
      </c>
      <c r="B726" s="43" t="s">
        <v>116</v>
      </c>
      <c r="C726" s="116" t="s">
        <v>6</v>
      </c>
      <c r="D726" s="36">
        <v>1</v>
      </c>
      <c r="E726" s="18">
        <v>531.28</v>
      </c>
      <c r="F726" s="65">
        <v>531.28</v>
      </c>
    </row>
    <row r="727" spans="1:6" ht="30" x14ac:dyDescent="0.2">
      <c r="A727" s="116">
        <v>13</v>
      </c>
      <c r="B727" s="43" t="s">
        <v>19</v>
      </c>
      <c r="C727" s="116" t="s">
        <v>6</v>
      </c>
      <c r="D727" s="36">
        <v>4</v>
      </c>
      <c r="E727" s="18">
        <v>460.86</v>
      </c>
      <c r="F727" s="65">
        <v>1843.44</v>
      </c>
    </row>
    <row r="728" spans="1:6" ht="30" x14ac:dyDescent="0.25">
      <c r="A728" s="116">
        <v>14</v>
      </c>
      <c r="B728" s="81" t="s">
        <v>173</v>
      </c>
      <c r="C728" s="116" t="s">
        <v>6</v>
      </c>
      <c r="D728" s="36">
        <v>1</v>
      </c>
      <c r="E728" s="18">
        <v>89.25</v>
      </c>
      <c r="F728" s="65">
        <v>89.25</v>
      </c>
    </row>
    <row r="729" spans="1:6" ht="30" x14ac:dyDescent="0.25">
      <c r="A729" s="116">
        <v>15</v>
      </c>
      <c r="B729" s="81" t="s">
        <v>117</v>
      </c>
      <c r="C729" s="116" t="s">
        <v>6</v>
      </c>
      <c r="D729" s="36">
        <v>6</v>
      </c>
      <c r="E729" s="17">
        <v>56.28</v>
      </c>
      <c r="F729" s="65">
        <v>337.68</v>
      </c>
    </row>
    <row r="730" spans="1:6" ht="30" x14ac:dyDescent="0.25">
      <c r="A730" s="116">
        <v>16</v>
      </c>
      <c r="B730" s="81" t="s">
        <v>118</v>
      </c>
      <c r="C730" s="116" t="s">
        <v>6</v>
      </c>
      <c r="D730" s="36">
        <v>3</v>
      </c>
      <c r="E730" s="17">
        <v>36.03</v>
      </c>
      <c r="F730" s="65">
        <v>108.09</v>
      </c>
    </row>
    <row r="731" spans="1:6" ht="30" x14ac:dyDescent="0.25">
      <c r="A731" s="116">
        <v>17</v>
      </c>
      <c r="B731" s="81" t="s">
        <v>45</v>
      </c>
      <c r="C731" s="116" t="s">
        <v>6</v>
      </c>
      <c r="D731" s="36">
        <v>6</v>
      </c>
      <c r="E731" s="17">
        <v>29.36</v>
      </c>
      <c r="F731" s="65">
        <v>176.16</v>
      </c>
    </row>
    <row r="732" spans="1:6" ht="15" x14ac:dyDescent="0.2">
      <c r="A732" s="116">
        <v>18</v>
      </c>
      <c r="B732" s="37" t="s">
        <v>20</v>
      </c>
      <c r="C732" s="116" t="s">
        <v>6</v>
      </c>
      <c r="D732" s="36">
        <v>4</v>
      </c>
      <c r="E732" s="21">
        <v>870.85</v>
      </c>
      <c r="F732" s="65">
        <v>3483.4</v>
      </c>
    </row>
    <row r="733" spans="1:6" ht="15" x14ac:dyDescent="0.2">
      <c r="A733" s="116">
        <v>19</v>
      </c>
      <c r="B733" s="37" t="s">
        <v>28</v>
      </c>
      <c r="C733" s="116" t="s">
        <v>6</v>
      </c>
      <c r="D733" s="36">
        <v>4</v>
      </c>
      <c r="E733" s="20">
        <v>9.75</v>
      </c>
      <c r="F733" s="65">
        <v>39</v>
      </c>
    </row>
    <row r="734" spans="1:6" ht="15" x14ac:dyDescent="0.2">
      <c r="A734" s="116">
        <v>20</v>
      </c>
      <c r="B734" s="37" t="s">
        <v>21</v>
      </c>
      <c r="C734" s="116" t="s">
        <v>6</v>
      </c>
      <c r="D734" s="36">
        <v>27</v>
      </c>
      <c r="E734" s="27">
        <v>25.6</v>
      </c>
      <c r="F734" s="65">
        <v>691.2</v>
      </c>
    </row>
    <row r="735" spans="1:6" ht="15" x14ac:dyDescent="0.2">
      <c r="A735" s="116">
        <v>21</v>
      </c>
      <c r="B735" s="37" t="s">
        <v>170</v>
      </c>
      <c r="C735" s="116" t="s">
        <v>6</v>
      </c>
      <c r="D735" s="36">
        <v>6</v>
      </c>
      <c r="E735" s="27">
        <v>297.58</v>
      </c>
      <c r="F735" s="65">
        <v>1785.48</v>
      </c>
    </row>
    <row r="736" spans="1:6" ht="15" x14ac:dyDescent="0.2">
      <c r="A736" s="116">
        <v>22</v>
      </c>
      <c r="B736" s="37" t="s">
        <v>108</v>
      </c>
      <c r="C736" s="116" t="s">
        <v>6</v>
      </c>
      <c r="D736" s="36">
        <v>17</v>
      </c>
      <c r="E736" s="27">
        <v>289.47000000000003</v>
      </c>
      <c r="F736" s="65">
        <v>4920.9900000000007</v>
      </c>
    </row>
    <row r="737" spans="1:6" ht="15" x14ac:dyDescent="0.2">
      <c r="A737" s="116">
        <v>23</v>
      </c>
      <c r="B737" s="37" t="s">
        <v>97</v>
      </c>
      <c r="C737" s="116" t="s">
        <v>6</v>
      </c>
      <c r="D737" s="36">
        <v>2</v>
      </c>
      <c r="E737" s="89">
        <v>272.56</v>
      </c>
      <c r="F737" s="65">
        <v>545.12</v>
      </c>
    </row>
    <row r="738" spans="1:6" ht="15" x14ac:dyDescent="0.2">
      <c r="A738" s="116">
        <v>24</v>
      </c>
      <c r="B738" s="37" t="s">
        <v>98</v>
      </c>
      <c r="C738" s="116" t="s">
        <v>6</v>
      </c>
      <c r="D738" s="36">
        <v>8</v>
      </c>
      <c r="E738" s="89">
        <v>256.11</v>
      </c>
      <c r="F738" s="65">
        <v>2048.88</v>
      </c>
    </row>
    <row r="739" spans="1:6" ht="15" x14ac:dyDescent="0.2">
      <c r="A739" s="116">
        <v>25</v>
      </c>
      <c r="B739" s="37" t="s">
        <v>99</v>
      </c>
      <c r="C739" s="116" t="s">
        <v>6</v>
      </c>
      <c r="D739" s="36">
        <v>7</v>
      </c>
      <c r="E739" s="89">
        <v>241.75</v>
      </c>
      <c r="F739" s="65">
        <v>1692.25</v>
      </c>
    </row>
    <row r="740" spans="1:6" ht="15" x14ac:dyDescent="0.2">
      <c r="A740" s="116">
        <v>26</v>
      </c>
      <c r="B740" s="37" t="s">
        <v>174</v>
      </c>
      <c r="C740" s="116" t="s">
        <v>6</v>
      </c>
      <c r="D740" s="36">
        <v>1</v>
      </c>
      <c r="E740" s="89">
        <v>114.2</v>
      </c>
      <c r="F740" s="65">
        <v>114.2</v>
      </c>
    </row>
    <row r="741" spans="1:6" ht="15" x14ac:dyDescent="0.2">
      <c r="A741" s="116">
        <v>27</v>
      </c>
      <c r="B741" s="37" t="s">
        <v>175</v>
      </c>
      <c r="C741" s="116" t="s">
        <v>6</v>
      </c>
      <c r="D741" s="36">
        <v>2</v>
      </c>
      <c r="E741" s="89">
        <v>61.04</v>
      </c>
      <c r="F741" s="65">
        <v>122.08</v>
      </c>
    </row>
    <row r="742" spans="1:6" ht="15" x14ac:dyDescent="0.2">
      <c r="A742" s="116">
        <v>28</v>
      </c>
      <c r="B742" s="37" t="s">
        <v>132</v>
      </c>
      <c r="C742" s="116" t="s">
        <v>6</v>
      </c>
      <c r="D742" s="36">
        <v>1</v>
      </c>
      <c r="E742" s="25">
        <v>35.89</v>
      </c>
      <c r="F742" s="65">
        <v>35.89</v>
      </c>
    </row>
    <row r="743" spans="1:6" ht="15" x14ac:dyDescent="0.2">
      <c r="A743" s="116">
        <v>29</v>
      </c>
      <c r="B743" s="37" t="s">
        <v>51</v>
      </c>
      <c r="C743" s="116" t="s">
        <v>6</v>
      </c>
      <c r="D743" s="36">
        <v>36</v>
      </c>
      <c r="E743" s="25">
        <v>29.65</v>
      </c>
      <c r="F743" s="65">
        <v>1067.3999999999999</v>
      </c>
    </row>
    <row r="744" spans="1:6" ht="15" x14ac:dyDescent="0.2">
      <c r="A744" s="116">
        <v>30</v>
      </c>
      <c r="B744" s="37" t="s">
        <v>80</v>
      </c>
      <c r="C744" s="116" t="s">
        <v>5</v>
      </c>
      <c r="D744" s="36">
        <v>712</v>
      </c>
      <c r="E744" s="28">
        <v>1.73</v>
      </c>
      <c r="F744" s="65">
        <v>1231.76</v>
      </c>
    </row>
    <row r="745" spans="1:6" ht="15" x14ac:dyDescent="0.2">
      <c r="A745" s="116">
        <v>31</v>
      </c>
      <c r="B745" s="37" t="s">
        <v>22</v>
      </c>
      <c r="C745" s="116" t="s">
        <v>5</v>
      </c>
      <c r="D745" s="36">
        <v>712</v>
      </c>
      <c r="E745" s="28">
        <v>0.92</v>
      </c>
      <c r="F745" s="65">
        <v>655.04000000000008</v>
      </c>
    </row>
    <row r="746" spans="1:6" ht="15" x14ac:dyDescent="0.2">
      <c r="A746" s="116">
        <v>32</v>
      </c>
      <c r="B746" s="37" t="s">
        <v>16</v>
      </c>
      <c r="C746" s="116" t="s">
        <v>5</v>
      </c>
      <c r="D746" s="36">
        <v>712</v>
      </c>
      <c r="E746" s="28">
        <v>0.71</v>
      </c>
      <c r="F746" s="65">
        <v>505.52</v>
      </c>
    </row>
    <row r="747" spans="1:6" ht="15" x14ac:dyDescent="0.2">
      <c r="A747" s="116">
        <v>33</v>
      </c>
      <c r="B747" s="37" t="s">
        <v>17</v>
      </c>
      <c r="C747" s="116" t="s">
        <v>5</v>
      </c>
      <c r="D747" s="36">
        <v>712</v>
      </c>
      <c r="E747" s="28">
        <v>0.85</v>
      </c>
      <c r="F747" s="65">
        <v>605.19999999999993</v>
      </c>
    </row>
    <row r="748" spans="1:6" ht="15" x14ac:dyDescent="0.2">
      <c r="A748" s="48"/>
      <c r="B748" s="39"/>
      <c r="C748" s="39"/>
      <c r="D748" s="40"/>
      <c r="E748" s="110" t="s">
        <v>81</v>
      </c>
      <c r="F748" s="73">
        <v>202609.88950000008</v>
      </c>
    </row>
    <row r="749" spans="1:6" ht="15" x14ac:dyDescent="0.2">
      <c r="A749" s="39"/>
      <c r="B749" s="39"/>
      <c r="C749" s="39"/>
      <c r="E749" s="74" t="s">
        <v>82</v>
      </c>
      <c r="F749" s="73">
        <v>40521.97790000002</v>
      </c>
    </row>
    <row r="750" spans="1:6" ht="14.25" x14ac:dyDescent="0.2">
      <c r="A750" s="49"/>
      <c r="B750" s="91"/>
      <c r="C750" s="91"/>
      <c r="D750" s="86"/>
      <c r="E750" s="112" t="s">
        <v>83</v>
      </c>
      <c r="F750" s="73">
        <v>243131.8674000001</v>
      </c>
    </row>
    <row r="751" spans="1:6" ht="14.25" x14ac:dyDescent="0.2">
      <c r="A751" s="49"/>
      <c r="B751" s="91"/>
      <c r="C751" s="91"/>
      <c r="D751" s="86"/>
      <c r="E751" s="112"/>
      <c r="F751" s="73"/>
    </row>
    <row r="752" spans="1:6" ht="14.25" x14ac:dyDescent="0.2">
      <c r="A752" s="740" t="s">
        <v>195</v>
      </c>
      <c r="B752" s="740"/>
      <c r="C752" s="740"/>
      <c r="D752" s="740"/>
      <c r="E752" s="740"/>
      <c r="F752" s="740"/>
    </row>
    <row r="753" spans="1:6" ht="14.25" x14ac:dyDescent="0.2">
      <c r="A753" s="740"/>
      <c r="B753" s="740"/>
      <c r="C753" s="740"/>
      <c r="D753" s="740"/>
      <c r="E753" s="740"/>
      <c r="F753" s="740"/>
    </row>
    <row r="754" spans="1:6" ht="14.25" x14ac:dyDescent="0.2">
      <c r="A754" s="53" t="s">
        <v>1</v>
      </c>
      <c r="B754" s="54" t="s">
        <v>2</v>
      </c>
      <c r="C754" s="55" t="s">
        <v>3</v>
      </c>
      <c r="D754" s="54" t="s">
        <v>9</v>
      </c>
      <c r="E754" s="54" t="s">
        <v>13</v>
      </c>
      <c r="F754" s="56" t="s">
        <v>15</v>
      </c>
    </row>
    <row r="755" spans="1:6" ht="14.25" x14ac:dyDescent="0.2">
      <c r="A755" s="57" t="s">
        <v>4</v>
      </c>
      <c r="B755" s="58"/>
      <c r="C755" s="59"/>
      <c r="D755" s="58"/>
      <c r="E755" s="60" t="s">
        <v>14</v>
      </c>
      <c r="F755" s="61"/>
    </row>
    <row r="756" spans="1:6" ht="15" x14ac:dyDescent="0.2">
      <c r="A756" s="44">
        <v>1</v>
      </c>
      <c r="B756" s="44">
        <v>2</v>
      </c>
      <c r="C756" s="44">
        <v>3</v>
      </c>
      <c r="D756" s="44">
        <v>4</v>
      </c>
      <c r="E756" s="44">
        <v>5</v>
      </c>
      <c r="F756" s="44">
        <v>6</v>
      </c>
    </row>
    <row r="757" spans="1:6" ht="15" x14ac:dyDescent="0.25">
      <c r="A757" s="62" t="s">
        <v>40</v>
      </c>
      <c r="B757" s="62" t="s">
        <v>41</v>
      </c>
      <c r="C757" s="63"/>
      <c r="D757" s="87"/>
      <c r="E757" s="87"/>
      <c r="F757" s="64"/>
    </row>
    <row r="758" spans="1:6" ht="15" x14ac:dyDescent="0.2">
      <c r="A758" s="116">
        <v>1</v>
      </c>
      <c r="B758" s="35" t="s">
        <v>48</v>
      </c>
      <c r="C758" s="116" t="s">
        <v>5</v>
      </c>
      <c r="D758" s="89">
        <v>270</v>
      </c>
      <c r="E758" s="89">
        <v>3.55</v>
      </c>
      <c r="F758" s="65">
        <v>958.5</v>
      </c>
    </row>
    <row r="759" spans="1:6" ht="30" x14ac:dyDescent="0.2">
      <c r="A759" s="116">
        <v>2</v>
      </c>
      <c r="B759" s="35" t="s">
        <v>42</v>
      </c>
      <c r="C759" s="116" t="s">
        <v>274</v>
      </c>
      <c r="D759" s="89">
        <v>102</v>
      </c>
      <c r="E759" s="89">
        <v>5.43</v>
      </c>
      <c r="F759" s="65">
        <v>553.86</v>
      </c>
    </row>
    <row r="760" spans="1:6" ht="15" x14ac:dyDescent="0.2">
      <c r="A760" s="116">
        <v>3</v>
      </c>
      <c r="B760" s="35" t="s">
        <v>0</v>
      </c>
      <c r="C760" s="116" t="s">
        <v>5</v>
      </c>
      <c r="D760" s="89">
        <v>6</v>
      </c>
      <c r="E760" s="3">
        <v>5.88</v>
      </c>
      <c r="F760" s="65">
        <v>35.28</v>
      </c>
    </row>
    <row r="761" spans="1:6" ht="15" x14ac:dyDescent="0.2">
      <c r="A761" s="116">
        <v>4</v>
      </c>
      <c r="B761" s="35" t="s">
        <v>25</v>
      </c>
      <c r="C761" s="116" t="s">
        <v>274</v>
      </c>
      <c r="D761" s="89">
        <v>12</v>
      </c>
      <c r="E761" s="3">
        <v>4.46</v>
      </c>
      <c r="F761" s="65">
        <v>53.519999999999996</v>
      </c>
    </row>
    <row r="762" spans="1:6" ht="30" x14ac:dyDescent="0.2">
      <c r="A762" s="116">
        <v>5</v>
      </c>
      <c r="B762" s="35" t="s">
        <v>96</v>
      </c>
      <c r="C762" s="34" t="s">
        <v>275</v>
      </c>
      <c r="D762" s="89">
        <v>11.4</v>
      </c>
      <c r="E762" s="89">
        <v>16.91</v>
      </c>
      <c r="F762" s="65">
        <v>192.774</v>
      </c>
    </row>
    <row r="763" spans="1:6" ht="30" x14ac:dyDescent="0.2">
      <c r="A763" s="737">
        <v>6</v>
      </c>
      <c r="B763" s="35" t="s">
        <v>49</v>
      </c>
      <c r="C763" s="34"/>
      <c r="D763" s="89"/>
      <c r="E763" s="90"/>
      <c r="F763" s="65"/>
    </row>
    <row r="764" spans="1:6" ht="15" x14ac:dyDescent="0.2">
      <c r="A764" s="738"/>
      <c r="B764" s="4" t="s">
        <v>104</v>
      </c>
      <c r="C764" s="34" t="s">
        <v>275</v>
      </c>
      <c r="D764" s="89">
        <v>137.12</v>
      </c>
      <c r="E764" s="6">
        <v>6.78</v>
      </c>
      <c r="F764" s="65">
        <v>929.67360000000008</v>
      </c>
    </row>
    <row r="765" spans="1:6" ht="15" x14ac:dyDescent="0.2">
      <c r="A765" s="739"/>
      <c r="B765" s="5" t="s">
        <v>105</v>
      </c>
      <c r="C765" s="34" t="s">
        <v>275</v>
      </c>
      <c r="D765" s="89">
        <v>34.28</v>
      </c>
      <c r="E765" s="7">
        <v>24.85</v>
      </c>
      <c r="F765" s="65">
        <v>851.85800000000006</v>
      </c>
    </row>
    <row r="766" spans="1:6" ht="30" x14ac:dyDescent="0.2">
      <c r="A766" s="117">
        <v>7</v>
      </c>
      <c r="B766" s="46" t="s">
        <v>26</v>
      </c>
      <c r="C766" s="34" t="s">
        <v>275</v>
      </c>
      <c r="D766" s="89">
        <v>34.28</v>
      </c>
      <c r="E766" s="8">
        <v>6.49</v>
      </c>
      <c r="F766" s="65">
        <v>222.47720000000001</v>
      </c>
    </row>
    <row r="767" spans="1:6" ht="15" x14ac:dyDescent="0.2">
      <c r="A767" s="116">
        <v>8</v>
      </c>
      <c r="B767" s="47" t="s">
        <v>27</v>
      </c>
      <c r="C767" s="34" t="s">
        <v>275</v>
      </c>
      <c r="D767" s="89">
        <v>34.28</v>
      </c>
      <c r="E767" s="9">
        <v>4.8899999999999997</v>
      </c>
      <c r="F767" s="65">
        <v>167.6292</v>
      </c>
    </row>
    <row r="768" spans="1:6" ht="30" x14ac:dyDescent="0.2">
      <c r="A768" s="117">
        <v>9</v>
      </c>
      <c r="B768" s="43" t="s">
        <v>95</v>
      </c>
      <c r="C768" s="34" t="s">
        <v>275</v>
      </c>
      <c r="D768" s="89">
        <v>171.4</v>
      </c>
      <c r="E768" s="10">
        <v>14.6</v>
      </c>
      <c r="F768" s="65">
        <v>2502.44</v>
      </c>
    </row>
    <row r="769" spans="1:6" ht="15" x14ac:dyDescent="0.2">
      <c r="A769" s="116">
        <v>10</v>
      </c>
      <c r="B769" s="37" t="s">
        <v>276</v>
      </c>
      <c r="C769" s="116" t="s">
        <v>274</v>
      </c>
      <c r="D769" s="89">
        <v>207</v>
      </c>
      <c r="E769" s="11">
        <v>4.2300000000000004</v>
      </c>
      <c r="F769" s="65">
        <v>875.61000000000013</v>
      </c>
    </row>
    <row r="770" spans="1:6" ht="60" x14ac:dyDescent="0.2">
      <c r="A770" s="117">
        <v>11</v>
      </c>
      <c r="B770" s="84" t="s">
        <v>84</v>
      </c>
      <c r="C770" s="34" t="s">
        <v>275</v>
      </c>
      <c r="D770" s="89">
        <v>42.41</v>
      </c>
      <c r="E770" s="12">
        <v>41.85</v>
      </c>
      <c r="F770" s="65">
        <v>1774.8584999999998</v>
      </c>
    </row>
    <row r="771" spans="1:6" ht="45" x14ac:dyDescent="0.2">
      <c r="A771" s="116">
        <v>12</v>
      </c>
      <c r="B771" s="85" t="s">
        <v>148</v>
      </c>
      <c r="C771" s="34" t="s">
        <v>275</v>
      </c>
      <c r="D771" s="89">
        <v>79.19</v>
      </c>
      <c r="E771" s="13">
        <v>40.200000000000003</v>
      </c>
      <c r="F771" s="65">
        <v>3183.4380000000001</v>
      </c>
    </row>
    <row r="772" spans="1:6" ht="15" x14ac:dyDescent="0.2">
      <c r="A772" s="117">
        <v>13</v>
      </c>
      <c r="B772" s="37" t="s">
        <v>7</v>
      </c>
      <c r="C772" s="116" t="s">
        <v>8</v>
      </c>
      <c r="D772" s="36">
        <v>2</v>
      </c>
      <c r="E772" s="14">
        <v>82.8</v>
      </c>
      <c r="F772" s="65">
        <v>165.6</v>
      </c>
    </row>
    <row r="773" spans="1:6" ht="15" x14ac:dyDescent="0.25">
      <c r="A773" s="116">
        <v>14</v>
      </c>
      <c r="B773" s="32" t="s">
        <v>106</v>
      </c>
      <c r="C773" s="83" t="s">
        <v>5</v>
      </c>
      <c r="D773" s="89">
        <v>6</v>
      </c>
      <c r="E773" s="15">
        <v>35.97</v>
      </c>
      <c r="F773" s="65">
        <v>215.82</v>
      </c>
    </row>
    <row r="774" spans="1:6" ht="15" x14ac:dyDescent="0.2">
      <c r="A774" s="117">
        <v>15</v>
      </c>
      <c r="B774" s="38" t="s">
        <v>85</v>
      </c>
      <c r="C774" s="116" t="s">
        <v>274</v>
      </c>
      <c r="D774" s="89">
        <v>12</v>
      </c>
      <c r="E774" s="15">
        <v>43.88</v>
      </c>
      <c r="F774" s="65">
        <v>526.56000000000006</v>
      </c>
    </row>
    <row r="775" spans="1:6" ht="30" x14ac:dyDescent="0.2">
      <c r="A775" s="116">
        <v>16</v>
      </c>
      <c r="B775" s="31" t="s">
        <v>101</v>
      </c>
      <c r="C775" s="116" t="s">
        <v>12</v>
      </c>
      <c r="D775" s="89">
        <v>9.7899999999999991</v>
      </c>
      <c r="E775" s="16">
        <v>189.85</v>
      </c>
      <c r="F775" s="65">
        <v>1858.6314999999997</v>
      </c>
    </row>
    <row r="776" spans="1:6" ht="15" x14ac:dyDescent="0.2">
      <c r="A776" s="117">
        <v>17</v>
      </c>
      <c r="B776" s="31" t="s">
        <v>124</v>
      </c>
      <c r="C776" s="116" t="s">
        <v>274</v>
      </c>
      <c r="D776" s="89">
        <v>102</v>
      </c>
      <c r="E776" s="16">
        <v>1.8</v>
      </c>
      <c r="F776" s="65">
        <v>183.6</v>
      </c>
    </row>
    <row r="777" spans="1:6" ht="15" x14ac:dyDescent="0.2">
      <c r="A777" s="116">
        <v>18</v>
      </c>
      <c r="B777" s="31" t="s">
        <v>125</v>
      </c>
      <c r="C777" s="116" t="s">
        <v>274</v>
      </c>
      <c r="D777" s="89">
        <v>102</v>
      </c>
      <c r="E777" s="16">
        <v>1.58</v>
      </c>
      <c r="F777" s="65">
        <v>161.16</v>
      </c>
    </row>
    <row r="778" spans="1:6" ht="30" x14ac:dyDescent="0.2">
      <c r="A778" s="117">
        <v>19</v>
      </c>
      <c r="B778" s="31" t="s">
        <v>102</v>
      </c>
      <c r="C778" s="68" t="s">
        <v>12</v>
      </c>
      <c r="D778" s="89">
        <v>9.3800000000000008</v>
      </c>
      <c r="E778" s="16">
        <v>180.98</v>
      </c>
      <c r="F778" s="65">
        <v>1697.5924</v>
      </c>
    </row>
    <row r="779" spans="1:6" ht="30" x14ac:dyDescent="0.2">
      <c r="A779" s="116">
        <v>20</v>
      </c>
      <c r="B779" s="22" t="s">
        <v>103</v>
      </c>
      <c r="C779" s="23" t="s">
        <v>12</v>
      </c>
      <c r="D779" s="89">
        <v>13.46</v>
      </c>
      <c r="E779" s="30">
        <v>145.56</v>
      </c>
      <c r="F779" s="65">
        <v>1959.2376000000002</v>
      </c>
    </row>
    <row r="780" spans="1:6" ht="45" x14ac:dyDescent="0.2">
      <c r="A780" s="117">
        <v>21</v>
      </c>
      <c r="B780" s="92" t="s">
        <v>151</v>
      </c>
      <c r="C780" s="68" t="s">
        <v>275</v>
      </c>
      <c r="D780" s="89">
        <v>46.92</v>
      </c>
      <c r="E780" s="13">
        <v>40.200000000000003</v>
      </c>
      <c r="F780" s="65">
        <v>1886.1840000000002</v>
      </c>
    </row>
    <row r="781" spans="1:6" ht="15" x14ac:dyDescent="0.2">
      <c r="A781" s="116">
        <v>22</v>
      </c>
      <c r="B781" s="67" t="s">
        <v>65</v>
      </c>
      <c r="C781" s="114" t="s">
        <v>5</v>
      </c>
      <c r="D781" s="89">
        <v>270</v>
      </c>
      <c r="E781" s="19">
        <v>3.15</v>
      </c>
      <c r="F781" s="65">
        <v>850.5</v>
      </c>
    </row>
    <row r="782" spans="1:6" ht="15" x14ac:dyDescent="0.2">
      <c r="A782" s="116"/>
      <c r="B782" s="69"/>
      <c r="C782" s="70"/>
      <c r="D782" s="79"/>
      <c r="E782" s="71"/>
      <c r="F782" s="65"/>
    </row>
    <row r="783" spans="1:6" ht="15" x14ac:dyDescent="0.25">
      <c r="A783" s="62" t="s">
        <v>43</v>
      </c>
      <c r="B783" s="62" t="s">
        <v>44</v>
      </c>
      <c r="C783" s="63"/>
      <c r="D783" s="88"/>
      <c r="E783" s="88"/>
      <c r="F783" s="65"/>
    </row>
    <row r="784" spans="1:6" ht="15" x14ac:dyDescent="0.25">
      <c r="A784" s="116">
        <v>1</v>
      </c>
      <c r="B784" s="77" t="s">
        <v>23</v>
      </c>
      <c r="C784" s="34" t="s">
        <v>5</v>
      </c>
      <c r="D784" s="36">
        <v>115</v>
      </c>
      <c r="E784" s="25">
        <v>22.18</v>
      </c>
      <c r="F784" s="65">
        <v>2550.6999999999998</v>
      </c>
    </row>
    <row r="785" spans="1:6" ht="15" x14ac:dyDescent="0.2">
      <c r="A785" s="116">
        <v>2</v>
      </c>
      <c r="B785" s="37" t="s">
        <v>24</v>
      </c>
      <c r="C785" s="116" t="s">
        <v>6</v>
      </c>
      <c r="D785" s="36">
        <v>3</v>
      </c>
      <c r="E785" s="25">
        <v>69</v>
      </c>
      <c r="F785" s="65">
        <v>207</v>
      </c>
    </row>
    <row r="786" spans="1:6" ht="15" x14ac:dyDescent="0.2">
      <c r="A786" s="116">
        <v>3</v>
      </c>
      <c r="B786" s="45" t="s">
        <v>286</v>
      </c>
      <c r="C786" s="116" t="s">
        <v>6</v>
      </c>
      <c r="D786" s="36">
        <v>1</v>
      </c>
      <c r="E786" s="89">
        <v>20.440000000000001</v>
      </c>
      <c r="F786" s="65">
        <v>20.440000000000001</v>
      </c>
    </row>
    <row r="787" spans="1:6" ht="15" x14ac:dyDescent="0.2">
      <c r="A787" s="116">
        <v>4</v>
      </c>
      <c r="B787" s="37" t="s">
        <v>18</v>
      </c>
      <c r="C787" s="78" t="s">
        <v>6</v>
      </c>
      <c r="D787" s="36">
        <v>2</v>
      </c>
      <c r="E787" s="25">
        <v>26.13</v>
      </c>
      <c r="F787" s="65">
        <v>52.26</v>
      </c>
    </row>
    <row r="788" spans="1:6" ht="30" x14ac:dyDescent="0.2">
      <c r="A788" s="116">
        <v>5</v>
      </c>
      <c r="B788" s="43" t="s">
        <v>19</v>
      </c>
      <c r="C788" s="116" t="s">
        <v>6</v>
      </c>
      <c r="D788" s="36">
        <v>1</v>
      </c>
      <c r="E788" s="18">
        <v>460.86</v>
      </c>
      <c r="F788" s="65">
        <v>460.86</v>
      </c>
    </row>
    <row r="789" spans="1:6" ht="30" x14ac:dyDescent="0.25">
      <c r="A789" s="116">
        <v>6</v>
      </c>
      <c r="B789" s="81" t="s">
        <v>45</v>
      </c>
      <c r="C789" s="116" t="s">
        <v>6</v>
      </c>
      <c r="D789" s="36">
        <v>2</v>
      </c>
      <c r="E789" s="17">
        <v>29.36</v>
      </c>
      <c r="F789" s="65">
        <v>58.72</v>
      </c>
    </row>
    <row r="790" spans="1:6" ht="15" x14ac:dyDescent="0.2">
      <c r="A790" s="116">
        <v>7</v>
      </c>
      <c r="B790" s="37" t="s">
        <v>20</v>
      </c>
      <c r="C790" s="116" t="s">
        <v>6</v>
      </c>
      <c r="D790" s="36">
        <v>1</v>
      </c>
      <c r="E790" s="21">
        <v>870.85</v>
      </c>
      <c r="F790" s="65">
        <v>870.85</v>
      </c>
    </row>
    <row r="791" spans="1:6" ht="15" x14ac:dyDescent="0.2">
      <c r="A791" s="116">
        <v>8</v>
      </c>
      <c r="B791" s="37" t="s">
        <v>21</v>
      </c>
      <c r="C791" s="116" t="s">
        <v>6</v>
      </c>
      <c r="D791" s="36">
        <v>5</v>
      </c>
      <c r="E791" s="27">
        <v>25.6</v>
      </c>
      <c r="F791" s="65">
        <v>128</v>
      </c>
    </row>
    <row r="792" spans="1:6" ht="15" x14ac:dyDescent="0.2">
      <c r="A792" s="116">
        <v>9</v>
      </c>
      <c r="B792" s="37" t="s">
        <v>97</v>
      </c>
      <c r="C792" s="116" t="s">
        <v>6</v>
      </c>
      <c r="D792" s="36">
        <v>1</v>
      </c>
      <c r="E792" s="89">
        <v>272.56</v>
      </c>
      <c r="F792" s="65">
        <v>272.56</v>
      </c>
    </row>
    <row r="793" spans="1:6" ht="15" x14ac:dyDescent="0.2">
      <c r="A793" s="116">
        <v>10</v>
      </c>
      <c r="B793" s="37" t="s">
        <v>98</v>
      </c>
      <c r="C793" s="116" t="s">
        <v>6</v>
      </c>
      <c r="D793" s="36">
        <v>7</v>
      </c>
      <c r="E793" s="89">
        <v>256.11</v>
      </c>
      <c r="F793" s="65">
        <v>1792.77</v>
      </c>
    </row>
    <row r="794" spans="1:6" ht="15" x14ac:dyDescent="0.2">
      <c r="A794" s="116">
        <v>11</v>
      </c>
      <c r="B794" s="37" t="s">
        <v>99</v>
      </c>
      <c r="C794" s="116" t="s">
        <v>6</v>
      </c>
      <c r="D794" s="36">
        <v>1</v>
      </c>
      <c r="E794" s="89">
        <v>241.75</v>
      </c>
      <c r="F794" s="65">
        <v>241.75</v>
      </c>
    </row>
    <row r="795" spans="1:6" ht="15" x14ac:dyDescent="0.2">
      <c r="A795" s="116">
        <v>12</v>
      </c>
      <c r="B795" s="37" t="s">
        <v>137</v>
      </c>
      <c r="C795" s="116" t="s">
        <v>6</v>
      </c>
      <c r="D795" s="36">
        <v>1</v>
      </c>
      <c r="E795" s="27">
        <v>134.5</v>
      </c>
      <c r="F795" s="65">
        <v>134.5</v>
      </c>
    </row>
    <row r="796" spans="1:6" ht="15" x14ac:dyDescent="0.2">
      <c r="A796" s="116">
        <v>13</v>
      </c>
      <c r="B796" s="37" t="s">
        <v>51</v>
      </c>
      <c r="C796" s="116" t="s">
        <v>6</v>
      </c>
      <c r="D796" s="36">
        <v>7</v>
      </c>
      <c r="E796" s="25">
        <v>29.65</v>
      </c>
      <c r="F796" s="65">
        <v>207.54999999999998</v>
      </c>
    </row>
    <row r="797" spans="1:6" ht="15" x14ac:dyDescent="0.2">
      <c r="A797" s="116">
        <v>14</v>
      </c>
      <c r="B797" s="37" t="s">
        <v>80</v>
      </c>
      <c r="C797" s="116" t="s">
        <v>5</v>
      </c>
      <c r="D797" s="36">
        <v>115</v>
      </c>
      <c r="E797" s="28">
        <v>1.73</v>
      </c>
      <c r="F797" s="65">
        <v>198.95</v>
      </c>
    </row>
    <row r="798" spans="1:6" ht="15" x14ac:dyDescent="0.2">
      <c r="A798" s="116">
        <v>15</v>
      </c>
      <c r="B798" s="37" t="s">
        <v>22</v>
      </c>
      <c r="C798" s="116" t="s">
        <v>5</v>
      </c>
      <c r="D798" s="36">
        <v>115</v>
      </c>
      <c r="E798" s="28">
        <v>0.92</v>
      </c>
      <c r="F798" s="65">
        <v>105.80000000000001</v>
      </c>
    </row>
    <row r="799" spans="1:6" ht="15" x14ac:dyDescent="0.2">
      <c r="A799" s="116">
        <v>16</v>
      </c>
      <c r="B799" s="37" t="s">
        <v>16</v>
      </c>
      <c r="C799" s="116" t="s">
        <v>5</v>
      </c>
      <c r="D799" s="36">
        <v>115</v>
      </c>
      <c r="E799" s="28">
        <v>0.71</v>
      </c>
      <c r="F799" s="65">
        <v>81.649999999999991</v>
      </c>
    </row>
    <row r="800" spans="1:6" ht="15" x14ac:dyDescent="0.2">
      <c r="A800" s="116">
        <v>17</v>
      </c>
      <c r="B800" s="37" t="s">
        <v>17</v>
      </c>
      <c r="C800" s="116" t="s">
        <v>5</v>
      </c>
      <c r="D800" s="36">
        <v>115</v>
      </c>
      <c r="E800" s="28">
        <v>0.85</v>
      </c>
      <c r="F800" s="65">
        <v>97.75</v>
      </c>
    </row>
    <row r="801" spans="1:6" ht="15" x14ac:dyDescent="0.2">
      <c r="A801" s="48"/>
      <c r="B801" s="39"/>
      <c r="C801" s="39"/>
      <c r="D801" s="40"/>
      <c r="E801" s="110" t="s">
        <v>81</v>
      </c>
      <c r="F801" s="73">
        <v>29288.914000000004</v>
      </c>
    </row>
    <row r="802" spans="1:6" ht="15" x14ac:dyDescent="0.2">
      <c r="A802" s="39"/>
      <c r="B802" s="39"/>
      <c r="C802" s="39"/>
      <c r="E802" s="74" t="s">
        <v>82</v>
      </c>
      <c r="F802" s="73">
        <v>5857.7828000000009</v>
      </c>
    </row>
    <row r="803" spans="1:6" ht="14.25" x14ac:dyDescent="0.2">
      <c r="A803" s="49"/>
      <c r="B803" s="91"/>
      <c r="C803" s="91"/>
      <c r="D803" s="86"/>
      <c r="E803" s="112" t="s">
        <v>83</v>
      </c>
      <c r="F803" s="73">
        <v>35146.696800000005</v>
      </c>
    </row>
    <row r="805" spans="1:6" ht="14.25" x14ac:dyDescent="0.2">
      <c r="A805" s="740" t="s">
        <v>204</v>
      </c>
      <c r="B805" s="740"/>
      <c r="C805" s="740"/>
      <c r="D805" s="740"/>
      <c r="E805" s="740"/>
      <c r="F805" s="740"/>
    </row>
    <row r="806" spans="1:6" ht="14.25" x14ac:dyDescent="0.2">
      <c r="A806" s="740"/>
      <c r="B806" s="740"/>
      <c r="C806" s="740"/>
      <c r="D806" s="740"/>
      <c r="E806" s="740"/>
      <c r="F806" s="740"/>
    </row>
    <row r="807" spans="1:6" ht="14.25" x14ac:dyDescent="0.2">
      <c r="A807" s="53" t="s">
        <v>1</v>
      </c>
      <c r="B807" s="54" t="s">
        <v>2</v>
      </c>
      <c r="C807" s="55" t="s">
        <v>3</v>
      </c>
      <c r="D807" s="54" t="s">
        <v>9</v>
      </c>
      <c r="E807" s="54" t="s">
        <v>13</v>
      </c>
      <c r="F807" s="56" t="s">
        <v>15</v>
      </c>
    </row>
    <row r="808" spans="1:6" ht="14.25" x14ac:dyDescent="0.2">
      <c r="A808" s="57" t="s">
        <v>4</v>
      </c>
      <c r="B808" s="58"/>
      <c r="C808" s="59"/>
      <c r="D808" s="58"/>
      <c r="E808" s="60" t="s">
        <v>14</v>
      </c>
      <c r="F808" s="61"/>
    </row>
    <row r="809" spans="1:6" ht="15" x14ac:dyDescent="0.2">
      <c r="A809" s="44">
        <v>1</v>
      </c>
      <c r="B809" s="44">
        <v>2</v>
      </c>
      <c r="C809" s="44">
        <v>3</v>
      </c>
      <c r="D809" s="44">
        <v>4</v>
      </c>
      <c r="E809" s="44">
        <v>5</v>
      </c>
      <c r="F809" s="44">
        <v>6</v>
      </c>
    </row>
    <row r="810" spans="1:6" ht="15" x14ac:dyDescent="0.25">
      <c r="A810" s="62" t="s">
        <v>40</v>
      </c>
      <c r="B810" s="62" t="s">
        <v>41</v>
      </c>
      <c r="C810" s="63"/>
      <c r="D810" s="87"/>
      <c r="E810" s="87"/>
      <c r="F810" s="64"/>
    </row>
    <row r="811" spans="1:6" ht="15" x14ac:dyDescent="0.2">
      <c r="A811" s="116">
        <v>1</v>
      </c>
      <c r="B811" s="35" t="s">
        <v>48</v>
      </c>
      <c r="C811" s="116" t="s">
        <v>5</v>
      </c>
      <c r="D811" s="89">
        <v>1400</v>
      </c>
      <c r="E811" s="89">
        <v>3.55</v>
      </c>
      <c r="F811" s="65">
        <v>4970</v>
      </c>
    </row>
    <row r="812" spans="1:6" ht="30" x14ac:dyDescent="0.2">
      <c r="A812" s="116">
        <v>2</v>
      </c>
      <c r="B812" s="35" t="s">
        <v>42</v>
      </c>
      <c r="C812" s="116" t="s">
        <v>274</v>
      </c>
      <c r="D812" s="89">
        <v>525.5</v>
      </c>
      <c r="E812" s="89">
        <v>5.43</v>
      </c>
      <c r="F812" s="65">
        <v>2853.4649999999997</v>
      </c>
    </row>
    <row r="813" spans="1:6" ht="15" x14ac:dyDescent="0.2">
      <c r="A813" s="116">
        <v>3</v>
      </c>
      <c r="B813" s="35" t="s">
        <v>0</v>
      </c>
      <c r="C813" s="116" t="s">
        <v>5</v>
      </c>
      <c r="D813" s="89">
        <v>37</v>
      </c>
      <c r="E813" s="3">
        <v>5.88</v>
      </c>
      <c r="F813" s="65">
        <v>217.56</v>
      </c>
    </row>
    <row r="814" spans="1:6" ht="15" x14ac:dyDescent="0.2">
      <c r="A814" s="116">
        <v>4</v>
      </c>
      <c r="B814" s="35" t="s">
        <v>25</v>
      </c>
      <c r="C814" s="116" t="s">
        <v>274</v>
      </c>
      <c r="D814" s="89">
        <v>68</v>
      </c>
      <c r="E814" s="3">
        <v>4.46</v>
      </c>
      <c r="F814" s="65">
        <v>303.27999999999997</v>
      </c>
    </row>
    <row r="815" spans="1:6" ht="30" x14ac:dyDescent="0.2">
      <c r="A815" s="116">
        <v>5</v>
      </c>
      <c r="B815" s="35" t="s">
        <v>96</v>
      </c>
      <c r="C815" s="34" t="s">
        <v>275</v>
      </c>
      <c r="D815" s="89">
        <v>59.65</v>
      </c>
      <c r="E815" s="89">
        <v>16.91</v>
      </c>
      <c r="F815" s="65">
        <v>1008.6815</v>
      </c>
    </row>
    <row r="816" spans="1:6" ht="30" x14ac:dyDescent="0.2">
      <c r="A816" s="737">
        <v>6</v>
      </c>
      <c r="B816" s="35" t="s">
        <v>49</v>
      </c>
      <c r="C816" s="34"/>
      <c r="D816" s="89"/>
      <c r="E816" s="90"/>
      <c r="F816" s="65"/>
    </row>
    <row r="817" spans="1:6" ht="15" x14ac:dyDescent="0.2">
      <c r="A817" s="738"/>
      <c r="B817" s="4" t="s">
        <v>104</v>
      </c>
      <c r="C817" s="34" t="s">
        <v>275</v>
      </c>
      <c r="D817" s="89">
        <v>709.24</v>
      </c>
      <c r="E817" s="6">
        <v>6.78</v>
      </c>
      <c r="F817" s="65">
        <v>4808.6472000000003</v>
      </c>
    </row>
    <row r="818" spans="1:6" ht="15" x14ac:dyDescent="0.2">
      <c r="A818" s="739"/>
      <c r="B818" s="5" t="s">
        <v>105</v>
      </c>
      <c r="C818" s="34" t="s">
        <v>275</v>
      </c>
      <c r="D818" s="89">
        <v>177.31</v>
      </c>
      <c r="E818" s="7">
        <v>24.85</v>
      </c>
      <c r="F818" s="65">
        <v>4406.1535000000003</v>
      </c>
    </row>
    <row r="819" spans="1:6" ht="30" x14ac:dyDescent="0.2">
      <c r="A819" s="117">
        <v>7</v>
      </c>
      <c r="B819" s="46" t="s">
        <v>26</v>
      </c>
      <c r="C819" s="34" t="s">
        <v>275</v>
      </c>
      <c r="D819" s="89">
        <v>177.31</v>
      </c>
      <c r="E819" s="8">
        <v>6.49</v>
      </c>
      <c r="F819" s="65">
        <v>1150.7419</v>
      </c>
    </row>
    <row r="820" spans="1:6" ht="15" x14ac:dyDescent="0.2">
      <c r="A820" s="116">
        <v>8</v>
      </c>
      <c r="B820" s="47" t="s">
        <v>27</v>
      </c>
      <c r="C820" s="34" t="s">
        <v>275</v>
      </c>
      <c r="D820" s="89">
        <v>177.31</v>
      </c>
      <c r="E820" s="9">
        <v>4.8899999999999997</v>
      </c>
      <c r="F820" s="65">
        <v>867.04589999999996</v>
      </c>
    </row>
    <row r="821" spans="1:6" ht="30" x14ac:dyDescent="0.2">
      <c r="A821" s="117">
        <v>9</v>
      </c>
      <c r="B821" s="43" t="s">
        <v>95</v>
      </c>
      <c r="C821" s="34" t="s">
        <v>275</v>
      </c>
      <c r="D821" s="89">
        <v>886.55</v>
      </c>
      <c r="E821" s="10">
        <v>14.6</v>
      </c>
      <c r="F821" s="65">
        <v>12943.63</v>
      </c>
    </row>
    <row r="822" spans="1:6" ht="15" x14ac:dyDescent="0.2">
      <c r="A822" s="116">
        <v>10</v>
      </c>
      <c r="B822" s="37" t="s">
        <v>276</v>
      </c>
      <c r="C822" s="116" t="s">
        <v>274</v>
      </c>
      <c r="D822" s="89">
        <v>1053</v>
      </c>
      <c r="E822" s="11">
        <v>4.2300000000000004</v>
      </c>
      <c r="F822" s="65">
        <v>4454.1900000000005</v>
      </c>
    </row>
    <row r="823" spans="1:6" ht="60" x14ac:dyDescent="0.2">
      <c r="A823" s="117">
        <v>11</v>
      </c>
      <c r="B823" s="84" t="s">
        <v>84</v>
      </c>
      <c r="C823" s="34" t="s">
        <v>275</v>
      </c>
      <c r="D823" s="89">
        <v>220.22</v>
      </c>
      <c r="E823" s="12">
        <v>41.85</v>
      </c>
      <c r="F823" s="65">
        <v>9216.2070000000003</v>
      </c>
    </row>
    <row r="824" spans="1:6" ht="45" x14ac:dyDescent="0.2">
      <c r="A824" s="116">
        <v>12</v>
      </c>
      <c r="B824" s="85" t="s">
        <v>148</v>
      </c>
      <c r="C824" s="34" t="s">
        <v>275</v>
      </c>
      <c r="D824" s="89">
        <v>410.68</v>
      </c>
      <c r="E824" s="13">
        <v>40.200000000000003</v>
      </c>
      <c r="F824" s="65">
        <v>16509.336000000003</v>
      </c>
    </row>
    <row r="825" spans="1:6" ht="15" x14ac:dyDescent="0.2">
      <c r="A825" s="117">
        <v>13</v>
      </c>
      <c r="B825" s="37" t="s">
        <v>7</v>
      </c>
      <c r="C825" s="116" t="s">
        <v>8</v>
      </c>
      <c r="D825" s="36">
        <v>12</v>
      </c>
      <c r="E825" s="14">
        <v>82.8</v>
      </c>
      <c r="F825" s="65">
        <v>993.59999999999991</v>
      </c>
    </row>
    <row r="826" spans="1:6" ht="15" x14ac:dyDescent="0.25">
      <c r="A826" s="116">
        <v>14</v>
      </c>
      <c r="B826" s="32" t="s">
        <v>106</v>
      </c>
      <c r="C826" s="83" t="s">
        <v>5</v>
      </c>
      <c r="D826" s="89">
        <v>37</v>
      </c>
      <c r="E826" s="15">
        <v>35.97</v>
      </c>
      <c r="F826" s="65">
        <v>1330.8899999999999</v>
      </c>
    </row>
    <row r="827" spans="1:6" ht="15" x14ac:dyDescent="0.2">
      <c r="A827" s="117">
        <v>15</v>
      </c>
      <c r="B827" s="38" t="s">
        <v>85</v>
      </c>
      <c r="C827" s="116" t="s">
        <v>274</v>
      </c>
      <c r="D827" s="89">
        <v>68</v>
      </c>
      <c r="E827" s="15">
        <v>43.88</v>
      </c>
      <c r="F827" s="65">
        <v>2983.84</v>
      </c>
    </row>
    <row r="828" spans="1:6" ht="30" x14ac:dyDescent="0.2">
      <c r="A828" s="116">
        <v>16</v>
      </c>
      <c r="B828" s="31" t="s">
        <v>101</v>
      </c>
      <c r="C828" s="116" t="s">
        <v>12</v>
      </c>
      <c r="D828" s="89">
        <v>50.45</v>
      </c>
      <c r="E828" s="16">
        <v>189.85</v>
      </c>
      <c r="F828" s="65">
        <v>9577.9325000000008</v>
      </c>
    </row>
    <row r="829" spans="1:6" ht="15" x14ac:dyDescent="0.2">
      <c r="A829" s="117">
        <v>17</v>
      </c>
      <c r="B829" s="31" t="s">
        <v>124</v>
      </c>
      <c r="C829" s="116" t="s">
        <v>274</v>
      </c>
      <c r="D829" s="89">
        <v>525.5</v>
      </c>
      <c r="E829" s="16">
        <v>1.8</v>
      </c>
      <c r="F829" s="65">
        <v>945.9</v>
      </c>
    </row>
    <row r="830" spans="1:6" ht="15" x14ac:dyDescent="0.2">
      <c r="A830" s="116">
        <v>18</v>
      </c>
      <c r="B830" s="31" t="s">
        <v>125</v>
      </c>
      <c r="C830" s="116" t="s">
        <v>274</v>
      </c>
      <c r="D830" s="89">
        <v>525.5</v>
      </c>
      <c r="E830" s="16">
        <v>1.58</v>
      </c>
      <c r="F830" s="65">
        <v>830.29000000000008</v>
      </c>
    </row>
    <row r="831" spans="1:6" ht="30" x14ac:dyDescent="0.2">
      <c r="A831" s="117">
        <v>19</v>
      </c>
      <c r="B831" s="31" t="s">
        <v>102</v>
      </c>
      <c r="C831" s="68" t="s">
        <v>12</v>
      </c>
      <c r="D831" s="89">
        <v>48.35</v>
      </c>
      <c r="E831" s="16">
        <v>180.98</v>
      </c>
      <c r="F831" s="65">
        <v>8750.3829999999998</v>
      </c>
    </row>
    <row r="832" spans="1:6" ht="30" x14ac:dyDescent="0.2">
      <c r="A832" s="116">
        <v>20</v>
      </c>
      <c r="B832" s="22" t="s">
        <v>103</v>
      </c>
      <c r="C832" s="23" t="s">
        <v>12</v>
      </c>
      <c r="D832" s="89">
        <v>69.37</v>
      </c>
      <c r="E832" s="30">
        <v>145.56</v>
      </c>
      <c r="F832" s="65">
        <v>10097.497200000002</v>
      </c>
    </row>
    <row r="833" spans="1:6" ht="45" x14ac:dyDescent="0.2">
      <c r="A833" s="117">
        <v>21</v>
      </c>
      <c r="B833" s="92" t="s">
        <v>151</v>
      </c>
      <c r="C833" s="68" t="s">
        <v>275</v>
      </c>
      <c r="D833" s="89">
        <v>241.73</v>
      </c>
      <c r="E833" s="13">
        <v>40.200000000000003</v>
      </c>
      <c r="F833" s="65">
        <v>9717.5460000000003</v>
      </c>
    </row>
    <row r="834" spans="1:6" ht="15" x14ac:dyDescent="0.2">
      <c r="A834" s="116">
        <v>22</v>
      </c>
      <c r="B834" s="67" t="s">
        <v>65</v>
      </c>
      <c r="C834" s="114" t="s">
        <v>5</v>
      </c>
      <c r="D834" s="89">
        <v>1400</v>
      </c>
      <c r="E834" s="19">
        <v>3.15</v>
      </c>
      <c r="F834" s="65">
        <v>4410</v>
      </c>
    </row>
    <row r="835" spans="1:6" ht="15" x14ac:dyDescent="0.2">
      <c r="A835" s="116"/>
      <c r="B835" s="69"/>
      <c r="C835" s="70"/>
      <c r="D835" s="79"/>
      <c r="E835" s="71"/>
      <c r="F835" s="65"/>
    </row>
    <row r="836" spans="1:6" ht="15" x14ac:dyDescent="0.25">
      <c r="A836" s="62" t="s">
        <v>43</v>
      </c>
      <c r="B836" s="62" t="s">
        <v>44</v>
      </c>
      <c r="C836" s="63"/>
      <c r="D836" s="88"/>
      <c r="E836" s="88"/>
      <c r="F836" s="65"/>
    </row>
    <row r="837" spans="1:6" ht="15" x14ac:dyDescent="0.25">
      <c r="A837" s="116">
        <v>1</v>
      </c>
      <c r="B837" s="77" t="s">
        <v>23</v>
      </c>
      <c r="C837" s="34" t="s">
        <v>5</v>
      </c>
      <c r="D837" s="36">
        <v>585</v>
      </c>
      <c r="E837" s="25">
        <v>22.18</v>
      </c>
      <c r="F837" s="65">
        <v>12975.3</v>
      </c>
    </row>
    <row r="838" spans="1:6" ht="15" x14ac:dyDescent="0.2">
      <c r="A838" s="116">
        <v>2</v>
      </c>
      <c r="B838" s="37" t="s">
        <v>24</v>
      </c>
      <c r="C838" s="116" t="s">
        <v>6</v>
      </c>
      <c r="D838" s="36">
        <v>11</v>
      </c>
      <c r="E838" s="25">
        <v>69</v>
      </c>
      <c r="F838" s="65">
        <v>759</v>
      </c>
    </row>
    <row r="839" spans="1:6" ht="15" x14ac:dyDescent="0.2">
      <c r="A839" s="116">
        <v>3</v>
      </c>
      <c r="B839" s="26" t="s">
        <v>199</v>
      </c>
      <c r="C839" s="116" t="s">
        <v>6</v>
      </c>
      <c r="D839" s="36">
        <v>1</v>
      </c>
      <c r="E839" s="89">
        <v>396.75</v>
      </c>
      <c r="F839" s="65">
        <v>396.75</v>
      </c>
    </row>
    <row r="840" spans="1:6" ht="15" x14ac:dyDescent="0.2">
      <c r="A840" s="116">
        <v>4</v>
      </c>
      <c r="B840" s="26" t="s">
        <v>200</v>
      </c>
      <c r="C840" s="116" t="s">
        <v>6</v>
      </c>
      <c r="D840" s="36">
        <v>1</v>
      </c>
      <c r="E840" s="89">
        <v>19.25</v>
      </c>
      <c r="F840" s="65">
        <v>19.25</v>
      </c>
    </row>
    <row r="841" spans="1:6" ht="15" x14ac:dyDescent="0.2">
      <c r="A841" s="116">
        <v>5</v>
      </c>
      <c r="B841" s="45" t="s">
        <v>277</v>
      </c>
      <c r="C841" s="116" t="s">
        <v>6</v>
      </c>
      <c r="D841" s="36">
        <v>3</v>
      </c>
      <c r="E841" s="89">
        <v>86.97</v>
      </c>
      <c r="F841" s="65">
        <v>260.90999999999997</v>
      </c>
    </row>
    <row r="842" spans="1:6" ht="15" x14ac:dyDescent="0.2">
      <c r="A842" s="116">
        <v>6</v>
      </c>
      <c r="B842" s="45" t="s">
        <v>286</v>
      </c>
      <c r="C842" s="116" t="s">
        <v>6</v>
      </c>
      <c r="D842" s="36">
        <v>1</v>
      </c>
      <c r="E842" s="89">
        <v>20.440000000000001</v>
      </c>
      <c r="F842" s="65">
        <v>20.440000000000001</v>
      </c>
    </row>
    <row r="843" spans="1:6" ht="15" x14ac:dyDescent="0.2">
      <c r="A843" s="116">
        <v>7</v>
      </c>
      <c r="B843" s="37" t="s">
        <v>114</v>
      </c>
      <c r="C843" s="78" t="s">
        <v>6</v>
      </c>
      <c r="D843" s="36">
        <v>1</v>
      </c>
      <c r="E843" s="29">
        <v>29.75</v>
      </c>
      <c r="F843" s="65">
        <v>29.75</v>
      </c>
    </row>
    <row r="844" spans="1:6" ht="15" x14ac:dyDescent="0.2">
      <c r="A844" s="116">
        <v>8</v>
      </c>
      <c r="B844" s="37" t="s">
        <v>18</v>
      </c>
      <c r="C844" s="78" t="s">
        <v>6</v>
      </c>
      <c r="D844" s="36">
        <v>10</v>
      </c>
      <c r="E844" s="25">
        <v>26.13</v>
      </c>
      <c r="F844" s="65">
        <v>261.3</v>
      </c>
    </row>
    <row r="845" spans="1:6" ht="30" x14ac:dyDescent="0.2">
      <c r="A845" s="116">
        <v>9</v>
      </c>
      <c r="B845" s="43" t="s">
        <v>19</v>
      </c>
      <c r="C845" s="116" t="s">
        <v>6</v>
      </c>
      <c r="D845" s="36">
        <v>4</v>
      </c>
      <c r="E845" s="18">
        <v>460.86</v>
      </c>
      <c r="F845" s="65">
        <v>1843.44</v>
      </c>
    </row>
    <row r="846" spans="1:6" ht="30" x14ac:dyDescent="0.25">
      <c r="A846" s="116">
        <v>10</v>
      </c>
      <c r="B846" s="81" t="s">
        <v>118</v>
      </c>
      <c r="C846" s="116" t="s">
        <v>6</v>
      </c>
      <c r="D846" s="36">
        <v>1</v>
      </c>
      <c r="E846" s="17">
        <v>36.03</v>
      </c>
      <c r="F846" s="65">
        <v>36.03</v>
      </c>
    </row>
    <row r="847" spans="1:6" ht="30" x14ac:dyDescent="0.25">
      <c r="A847" s="116">
        <v>11</v>
      </c>
      <c r="B847" s="81" t="s">
        <v>45</v>
      </c>
      <c r="C847" s="116" t="s">
        <v>6</v>
      </c>
      <c r="D847" s="36">
        <v>10</v>
      </c>
      <c r="E847" s="17">
        <v>29.36</v>
      </c>
      <c r="F847" s="65">
        <v>293.60000000000002</v>
      </c>
    </row>
    <row r="848" spans="1:6" ht="15" x14ac:dyDescent="0.2">
      <c r="A848" s="116">
        <v>12</v>
      </c>
      <c r="B848" s="37" t="s">
        <v>20</v>
      </c>
      <c r="C848" s="116" t="s">
        <v>6</v>
      </c>
      <c r="D848" s="36">
        <v>2</v>
      </c>
      <c r="E848" s="21">
        <v>870.85</v>
      </c>
      <c r="F848" s="65">
        <v>1741.7</v>
      </c>
    </row>
    <row r="849" spans="1:6" ht="15" x14ac:dyDescent="0.2">
      <c r="A849" s="116">
        <v>13</v>
      </c>
      <c r="B849" s="37" t="s">
        <v>28</v>
      </c>
      <c r="C849" s="116" t="s">
        <v>6</v>
      </c>
      <c r="D849" s="36">
        <v>2</v>
      </c>
      <c r="E849" s="20">
        <v>9.75</v>
      </c>
      <c r="F849" s="65">
        <v>19.5</v>
      </c>
    </row>
    <row r="850" spans="1:6" ht="15" x14ac:dyDescent="0.2">
      <c r="A850" s="116">
        <v>14</v>
      </c>
      <c r="B850" s="37" t="s">
        <v>21</v>
      </c>
      <c r="C850" s="116" t="s">
        <v>6</v>
      </c>
      <c r="D850" s="36">
        <v>20</v>
      </c>
      <c r="E850" s="27">
        <v>25.6</v>
      </c>
      <c r="F850" s="65">
        <v>512</v>
      </c>
    </row>
    <row r="851" spans="1:6" ht="15" x14ac:dyDescent="0.2">
      <c r="A851" s="116">
        <v>15</v>
      </c>
      <c r="B851" s="37" t="s">
        <v>201</v>
      </c>
      <c r="C851" s="116" t="s">
        <v>6</v>
      </c>
      <c r="D851" s="36">
        <v>1</v>
      </c>
      <c r="E851" s="89">
        <v>297.58</v>
      </c>
      <c r="F851" s="65">
        <v>297.58</v>
      </c>
    </row>
    <row r="852" spans="1:6" ht="15" x14ac:dyDescent="0.2">
      <c r="A852" s="116">
        <v>16</v>
      </c>
      <c r="B852" s="37" t="s">
        <v>108</v>
      </c>
      <c r="C852" s="116" t="s">
        <v>6</v>
      </c>
      <c r="D852" s="36">
        <v>7</v>
      </c>
      <c r="E852" s="89">
        <v>289.47000000000003</v>
      </c>
      <c r="F852" s="65">
        <v>2026.2900000000002</v>
      </c>
    </row>
    <row r="853" spans="1:6" ht="15" x14ac:dyDescent="0.2">
      <c r="A853" s="116">
        <v>17</v>
      </c>
      <c r="B853" s="37" t="s">
        <v>98</v>
      </c>
      <c r="C853" s="116" t="s">
        <v>6</v>
      </c>
      <c r="D853" s="36">
        <v>23</v>
      </c>
      <c r="E853" s="89">
        <v>256.11</v>
      </c>
      <c r="F853" s="65">
        <v>5890.5300000000007</v>
      </c>
    </row>
    <row r="854" spans="1:6" ht="15" x14ac:dyDescent="0.2">
      <c r="A854" s="116">
        <v>18</v>
      </c>
      <c r="B854" s="37" t="s">
        <v>99</v>
      </c>
      <c r="C854" s="116" t="s">
        <v>6</v>
      </c>
      <c r="D854" s="36">
        <v>6</v>
      </c>
      <c r="E854" s="89">
        <v>241.75</v>
      </c>
      <c r="F854" s="65">
        <v>1450.5</v>
      </c>
    </row>
    <row r="855" spans="1:6" ht="15" x14ac:dyDescent="0.2">
      <c r="A855" s="116">
        <v>19</v>
      </c>
      <c r="B855" s="37" t="s">
        <v>174</v>
      </c>
      <c r="C855" s="116" t="s">
        <v>6</v>
      </c>
      <c r="D855" s="36">
        <v>1</v>
      </c>
      <c r="E855" s="89">
        <v>114.2</v>
      </c>
      <c r="F855" s="65">
        <v>114.2</v>
      </c>
    </row>
    <row r="856" spans="1:6" ht="15" x14ac:dyDescent="0.2">
      <c r="A856" s="116">
        <v>20</v>
      </c>
      <c r="B856" s="37" t="s">
        <v>137</v>
      </c>
      <c r="C856" s="116" t="s">
        <v>6</v>
      </c>
      <c r="D856" s="36">
        <v>3</v>
      </c>
      <c r="E856" s="27">
        <v>134.5</v>
      </c>
      <c r="F856" s="65">
        <v>403.5</v>
      </c>
    </row>
    <row r="857" spans="1:6" ht="15" x14ac:dyDescent="0.2">
      <c r="A857" s="116">
        <v>21</v>
      </c>
      <c r="B857" s="37" t="s">
        <v>51</v>
      </c>
      <c r="C857" s="116" t="s">
        <v>6</v>
      </c>
      <c r="D857" s="36">
        <v>30</v>
      </c>
      <c r="E857" s="25">
        <v>29.65</v>
      </c>
      <c r="F857" s="65">
        <v>889.5</v>
      </c>
    </row>
    <row r="858" spans="1:6" ht="15" x14ac:dyDescent="0.2">
      <c r="A858" s="116">
        <v>22</v>
      </c>
      <c r="B858" s="37" t="s">
        <v>80</v>
      </c>
      <c r="C858" s="116" t="s">
        <v>5</v>
      </c>
      <c r="D858" s="36">
        <v>585</v>
      </c>
      <c r="E858" s="28">
        <v>1.73</v>
      </c>
      <c r="F858" s="65">
        <v>1012.05</v>
      </c>
    </row>
    <row r="859" spans="1:6" ht="15" x14ac:dyDescent="0.2">
      <c r="A859" s="116">
        <v>23</v>
      </c>
      <c r="B859" s="37" t="s">
        <v>22</v>
      </c>
      <c r="C859" s="116" t="s">
        <v>5</v>
      </c>
      <c r="D859" s="36">
        <v>585</v>
      </c>
      <c r="E859" s="28">
        <v>0.92</v>
      </c>
      <c r="F859" s="65">
        <v>538.20000000000005</v>
      </c>
    </row>
    <row r="860" spans="1:6" ht="15" x14ac:dyDescent="0.2">
      <c r="A860" s="116">
        <v>24</v>
      </c>
      <c r="B860" s="37" t="s">
        <v>16</v>
      </c>
      <c r="C860" s="116" t="s">
        <v>5</v>
      </c>
      <c r="D860" s="36">
        <v>585</v>
      </c>
      <c r="E860" s="28">
        <v>0.71</v>
      </c>
      <c r="F860" s="65">
        <v>415.34999999999997</v>
      </c>
    </row>
    <row r="861" spans="1:6" ht="15" x14ac:dyDescent="0.2">
      <c r="A861" s="116">
        <v>25</v>
      </c>
      <c r="B861" s="37" t="s">
        <v>17</v>
      </c>
      <c r="C861" s="116" t="s">
        <v>5</v>
      </c>
      <c r="D861" s="36">
        <v>585</v>
      </c>
      <c r="E861" s="28">
        <v>0.85</v>
      </c>
      <c r="F861" s="65">
        <v>497.25</v>
      </c>
    </row>
    <row r="862" spans="1:6" ht="15" x14ac:dyDescent="0.2">
      <c r="A862" s="48"/>
      <c r="B862" s="39"/>
      <c r="C862" s="39"/>
      <c r="D862" s="40"/>
      <c r="E862" s="110" t="s">
        <v>81</v>
      </c>
      <c r="F862" s="73">
        <v>146050.73670000004</v>
      </c>
    </row>
    <row r="863" spans="1:6" ht="15" x14ac:dyDescent="0.2">
      <c r="A863" s="39"/>
      <c r="B863" s="39"/>
      <c r="C863" s="39"/>
      <c r="E863" s="74" t="s">
        <v>82</v>
      </c>
      <c r="F863" s="73">
        <v>29210.14734000001</v>
      </c>
    </row>
    <row r="864" spans="1:6" ht="14.25" x14ac:dyDescent="0.2">
      <c r="A864" s="49"/>
      <c r="B864" s="91"/>
      <c r="C864" s="91"/>
      <c r="D864" s="86"/>
      <c r="E864" s="112" t="s">
        <v>83</v>
      </c>
      <c r="F864" s="73">
        <v>175260.88404000003</v>
      </c>
    </row>
    <row r="866" spans="1:6" ht="14.25" x14ac:dyDescent="0.2">
      <c r="A866" s="740" t="s">
        <v>202</v>
      </c>
      <c r="B866" s="740"/>
      <c r="C866" s="740"/>
      <c r="D866" s="740"/>
      <c r="E866" s="740"/>
      <c r="F866" s="740"/>
    </row>
    <row r="867" spans="1:6" ht="14.25" x14ac:dyDescent="0.2">
      <c r="A867" s="740"/>
      <c r="B867" s="740"/>
      <c r="C867" s="740"/>
      <c r="D867" s="740"/>
      <c r="E867" s="740"/>
      <c r="F867" s="740"/>
    </row>
    <row r="868" spans="1:6" ht="14.25" x14ac:dyDescent="0.2">
      <c r="A868" s="53" t="s">
        <v>1</v>
      </c>
      <c r="B868" s="54" t="s">
        <v>2</v>
      </c>
      <c r="C868" s="55" t="s">
        <v>3</v>
      </c>
      <c r="D868" s="54" t="s">
        <v>9</v>
      </c>
      <c r="E868" s="54" t="s">
        <v>13</v>
      </c>
      <c r="F868" s="56" t="s">
        <v>15</v>
      </c>
    </row>
    <row r="869" spans="1:6" ht="14.25" x14ac:dyDescent="0.2">
      <c r="A869" s="57" t="s">
        <v>4</v>
      </c>
      <c r="B869" s="58"/>
      <c r="C869" s="59"/>
      <c r="D869" s="58"/>
      <c r="E869" s="60" t="s">
        <v>14</v>
      </c>
      <c r="F869" s="61"/>
    </row>
    <row r="870" spans="1:6" ht="15" x14ac:dyDescent="0.2">
      <c r="A870" s="44">
        <v>1</v>
      </c>
      <c r="B870" s="44">
        <v>2</v>
      </c>
      <c r="C870" s="44">
        <v>3</v>
      </c>
      <c r="D870" s="44">
        <v>4</v>
      </c>
      <c r="E870" s="44">
        <v>5</v>
      </c>
      <c r="F870" s="44">
        <v>6</v>
      </c>
    </row>
    <row r="871" spans="1:6" ht="15" x14ac:dyDescent="0.25">
      <c r="A871" s="62" t="s">
        <v>40</v>
      </c>
      <c r="B871" s="62" t="s">
        <v>41</v>
      </c>
      <c r="C871" s="63"/>
      <c r="D871" s="87"/>
      <c r="E871" s="87"/>
      <c r="F871" s="64"/>
    </row>
    <row r="872" spans="1:6" ht="15" x14ac:dyDescent="0.2">
      <c r="A872" s="116">
        <v>1</v>
      </c>
      <c r="B872" s="35" t="s">
        <v>48</v>
      </c>
      <c r="C872" s="116" t="s">
        <v>5</v>
      </c>
      <c r="D872" s="89">
        <v>210</v>
      </c>
      <c r="E872" s="89">
        <v>3.55</v>
      </c>
      <c r="F872" s="65">
        <v>745.5</v>
      </c>
    </row>
    <row r="873" spans="1:6" ht="30" x14ac:dyDescent="0.2">
      <c r="A873" s="116">
        <v>2</v>
      </c>
      <c r="B873" s="35" t="s">
        <v>42</v>
      </c>
      <c r="C873" s="116" t="s">
        <v>274</v>
      </c>
      <c r="D873" s="89">
        <v>79.5</v>
      </c>
      <c r="E873" s="89">
        <v>5.43</v>
      </c>
      <c r="F873" s="65">
        <v>431.685</v>
      </c>
    </row>
    <row r="874" spans="1:6" ht="15" x14ac:dyDescent="0.2">
      <c r="A874" s="116">
        <v>3</v>
      </c>
      <c r="B874" s="35" t="s">
        <v>0</v>
      </c>
      <c r="C874" s="116" t="s">
        <v>5</v>
      </c>
      <c r="D874" s="89">
        <v>6</v>
      </c>
      <c r="E874" s="3">
        <v>5.88</v>
      </c>
      <c r="F874" s="65">
        <v>35.28</v>
      </c>
    </row>
    <row r="875" spans="1:6" ht="15" x14ac:dyDescent="0.2">
      <c r="A875" s="116">
        <v>4</v>
      </c>
      <c r="B875" s="35" t="s">
        <v>25</v>
      </c>
      <c r="C875" s="116" t="s">
        <v>274</v>
      </c>
      <c r="D875" s="89">
        <v>9</v>
      </c>
      <c r="E875" s="3">
        <v>4.46</v>
      </c>
      <c r="F875" s="65">
        <v>40.14</v>
      </c>
    </row>
    <row r="876" spans="1:6" ht="30" x14ac:dyDescent="0.2">
      <c r="A876" s="116">
        <v>5</v>
      </c>
      <c r="B876" s="35" t="s">
        <v>96</v>
      </c>
      <c r="C876" s="34" t="s">
        <v>275</v>
      </c>
      <c r="D876" s="89">
        <v>9</v>
      </c>
      <c r="E876" s="89">
        <v>16.91</v>
      </c>
      <c r="F876" s="65">
        <v>152.19</v>
      </c>
    </row>
    <row r="877" spans="1:6" ht="30" x14ac:dyDescent="0.2">
      <c r="A877" s="737">
        <v>6</v>
      </c>
      <c r="B877" s="35" t="s">
        <v>49</v>
      </c>
      <c r="C877" s="34"/>
      <c r="D877" s="89"/>
      <c r="E877" s="90"/>
      <c r="F877" s="65"/>
    </row>
    <row r="878" spans="1:6" ht="15" x14ac:dyDescent="0.2">
      <c r="A878" s="738"/>
      <c r="B878" s="4" t="s">
        <v>104</v>
      </c>
      <c r="C878" s="34" t="s">
        <v>275</v>
      </c>
      <c r="D878" s="89">
        <v>106.56</v>
      </c>
      <c r="E878" s="6">
        <v>6.78</v>
      </c>
      <c r="F878" s="65">
        <v>722.47680000000003</v>
      </c>
    </row>
    <row r="879" spans="1:6" ht="15" x14ac:dyDescent="0.2">
      <c r="A879" s="739"/>
      <c r="B879" s="5" t="s">
        <v>105</v>
      </c>
      <c r="C879" s="34" t="s">
        <v>275</v>
      </c>
      <c r="D879" s="89">
        <v>26.64</v>
      </c>
      <c r="E879" s="7">
        <v>24.85</v>
      </c>
      <c r="F879" s="65">
        <v>662.00400000000002</v>
      </c>
    </row>
    <row r="880" spans="1:6" ht="30" x14ac:dyDescent="0.2">
      <c r="A880" s="117">
        <v>7</v>
      </c>
      <c r="B880" s="46" t="s">
        <v>26</v>
      </c>
      <c r="C880" s="34" t="s">
        <v>275</v>
      </c>
      <c r="D880" s="89">
        <v>26.64</v>
      </c>
      <c r="E880" s="8">
        <v>6.49</v>
      </c>
      <c r="F880" s="65">
        <v>172.89360000000002</v>
      </c>
    </row>
    <row r="881" spans="1:6" ht="15" x14ac:dyDescent="0.2">
      <c r="A881" s="116">
        <v>8</v>
      </c>
      <c r="B881" s="47" t="s">
        <v>27</v>
      </c>
      <c r="C881" s="34" t="s">
        <v>275</v>
      </c>
      <c r="D881" s="89">
        <v>26.64</v>
      </c>
      <c r="E881" s="9">
        <v>4.8899999999999997</v>
      </c>
      <c r="F881" s="65">
        <v>130.2696</v>
      </c>
    </row>
    <row r="882" spans="1:6" ht="30" x14ac:dyDescent="0.2">
      <c r="A882" s="117">
        <v>9</v>
      </c>
      <c r="B882" s="43" t="s">
        <v>95</v>
      </c>
      <c r="C882" s="34" t="s">
        <v>275</v>
      </c>
      <c r="D882" s="89">
        <v>133.19999999999999</v>
      </c>
      <c r="E882" s="10">
        <v>14.6</v>
      </c>
      <c r="F882" s="65">
        <v>1944.7199999999998</v>
      </c>
    </row>
    <row r="883" spans="1:6" ht="15" x14ac:dyDescent="0.2">
      <c r="A883" s="116">
        <v>10</v>
      </c>
      <c r="B883" s="37" t="s">
        <v>276</v>
      </c>
      <c r="C883" s="116" t="s">
        <v>274</v>
      </c>
      <c r="D883" s="89">
        <v>162</v>
      </c>
      <c r="E883" s="11">
        <v>4.2300000000000004</v>
      </c>
      <c r="F883" s="65">
        <v>685.2600000000001</v>
      </c>
    </row>
    <row r="884" spans="1:6" ht="60" x14ac:dyDescent="0.2">
      <c r="A884" s="117">
        <v>11</v>
      </c>
      <c r="B884" s="84" t="s">
        <v>84</v>
      </c>
      <c r="C884" s="34" t="s">
        <v>275</v>
      </c>
      <c r="D884" s="89">
        <v>32.950000000000003</v>
      </c>
      <c r="E884" s="12">
        <v>41.85</v>
      </c>
      <c r="F884" s="65">
        <v>1378.9575000000002</v>
      </c>
    </row>
    <row r="885" spans="1:6" ht="45" x14ac:dyDescent="0.2">
      <c r="A885" s="116">
        <v>12</v>
      </c>
      <c r="B885" s="85" t="s">
        <v>148</v>
      </c>
      <c r="C885" s="34" t="s">
        <v>275</v>
      </c>
      <c r="D885" s="89">
        <v>61.55</v>
      </c>
      <c r="E885" s="13">
        <v>40.200000000000003</v>
      </c>
      <c r="F885" s="65">
        <v>2474.31</v>
      </c>
    </row>
    <row r="886" spans="1:6" ht="15" x14ac:dyDescent="0.2">
      <c r="A886" s="117">
        <v>13</v>
      </c>
      <c r="B886" s="37" t="s">
        <v>7</v>
      </c>
      <c r="C886" s="116" t="s">
        <v>8</v>
      </c>
      <c r="D886" s="36">
        <v>2</v>
      </c>
      <c r="E886" s="14">
        <v>82.8</v>
      </c>
      <c r="F886" s="65">
        <v>165.6</v>
      </c>
    </row>
    <row r="887" spans="1:6" ht="15" x14ac:dyDescent="0.25">
      <c r="A887" s="116">
        <v>14</v>
      </c>
      <c r="B887" s="32" t="s">
        <v>106</v>
      </c>
      <c r="C887" s="83" t="s">
        <v>5</v>
      </c>
      <c r="D887" s="89">
        <v>6</v>
      </c>
      <c r="E887" s="15">
        <v>35.97</v>
      </c>
      <c r="F887" s="65">
        <v>215.82</v>
      </c>
    </row>
    <row r="888" spans="1:6" ht="15" x14ac:dyDescent="0.2">
      <c r="A888" s="117">
        <v>15</v>
      </c>
      <c r="B888" s="38" t="s">
        <v>85</v>
      </c>
      <c r="C888" s="116" t="s">
        <v>274</v>
      </c>
      <c r="D888" s="89">
        <v>9</v>
      </c>
      <c r="E888" s="15">
        <v>43.88</v>
      </c>
      <c r="F888" s="65">
        <v>394.92</v>
      </c>
    </row>
    <row r="889" spans="1:6" ht="30" x14ac:dyDescent="0.2">
      <c r="A889" s="116">
        <v>16</v>
      </c>
      <c r="B889" s="31" t="s">
        <v>101</v>
      </c>
      <c r="C889" s="116" t="s">
        <v>12</v>
      </c>
      <c r="D889" s="89">
        <v>7.63</v>
      </c>
      <c r="E889" s="16">
        <v>189.85</v>
      </c>
      <c r="F889" s="65">
        <v>1448.5554999999999</v>
      </c>
    </row>
    <row r="890" spans="1:6" ht="15" x14ac:dyDescent="0.2">
      <c r="A890" s="117">
        <v>17</v>
      </c>
      <c r="B890" s="31" t="s">
        <v>124</v>
      </c>
      <c r="C890" s="116" t="s">
        <v>274</v>
      </c>
      <c r="D890" s="89">
        <v>79.5</v>
      </c>
      <c r="E890" s="16">
        <v>1.8</v>
      </c>
      <c r="F890" s="65">
        <v>143.1</v>
      </c>
    </row>
    <row r="891" spans="1:6" ht="15" x14ac:dyDescent="0.2">
      <c r="A891" s="116">
        <v>18</v>
      </c>
      <c r="B891" s="31" t="s">
        <v>125</v>
      </c>
      <c r="C891" s="116" t="s">
        <v>274</v>
      </c>
      <c r="D891" s="89">
        <v>79.5</v>
      </c>
      <c r="E891" s="16">
        <v>1.58</v>
      </c>
      <c r="F891" s="65">
        <v>125.61</v>
      </c>
    </row>
    <row r="892" spans="1:6" ht="30" x14ac:dyDescent="0.2">
      <c r="A892" s="117">
        <v>19</v>
      </c>
      <c r="B892" s="31" t="s">
        <v>102</v>
      </c>
      <c r="C892" s="68" t="s">
        <v>12</v>
      </c>
      <c r="D892" s="89">
        <v>7.31</v>
      </c>
      <c r="E892" s="16">
        <v>180.98</v>
      </c>
      <c r="F892" s="65">
        <v>1322.9637999999998</v>
      </c>
    </row>
    <row r="893" spans="1:6" ht="30" x14ac:dyDescent="0.2">
      <c r="A893" s="116">
        <v>20</v>
      </c>
      <c r="B893" s="22" t="s">
        <v>103</v>
      </c>
      <c r="C893" s="23" t="s">
        <v>12</v>
      </c>
      <c r="D893" s="89">
        <v>10.49</v>
      </c>
      <c r="E893" s="30">
        <v>145.56</v>
      </c>
      <c r="F893" s="65">
        <v>1526.9244000000001</v>
      </c>
    </row>
    <row r="894" spans="1:6" ht="45" x14ac:dyDescent="0.2">
      <c r="A894" s="117">
        <v>21</v>
      </c>
      <c r="B894" s="92" t="s">
        <v>151</v>
      </c>
      <c r="C894" s="68" t="s">
        <v>275</v>
      </c>
      <c r="D894" s="89">
        <v>36.57</v>
      </c>
      <c r="E894" s="13">
        <v>40.200000000000003</v>
      </c>
      <c r="F894" s="65">
        <v>1470.114</v>
      </c>
    </row>
    <row r="895" spans="1:6" ht="15" x14ac:dyDescent="0.2">
      <c r="A895" s="116">
        <v>22</v>
      </c>
      <c r="B895" s="67" t="s">
        <v>65</v>
      </c>
      <c r="C895" s="114" t="s">
        <v>5</v>
      </c>
      <c r="D895" s="89">
        <v>210</v>
      </c>
      <c r="E895" s="19">
        <v>3.15</v>
      </c>
      <c r="F895" s="65">
        <v>661.5</v>
      </c>
    </row>
    <row r="896" spans="1:6" ht="15" x14ac:dyDescent="0.2">
      <c r="A896" s="116"/>
      <c r="B896" s="69"/>
      <c r="C896" s="70"/>
      <c r="D896" s="79"/>
      <c r="E896" s="71"/>
      <c r="F896" s="65"/>
    </row>
    <row r="897" spans="1:6" ht="15" x14ac:dyDescent="0.25">
      <c r="A897" s="62" t="s">
        <v>43</v>
      </c>
      <c r="B897" s="62" t="s">
        <v>44</v>
      </c>
      <c r="C897" s="63"/>
      <c r="D897" s="88"/>
      <c r="E897" s="88"/>
      <c r="F897" s="65"/>
    </row>
    <row r="898" spans="1:6" ht="15" x14ac:dyDescent="0.25">
      <c r="A898" s="116">
        <v>1</v>
      </c>
      <c r="B898" s="77" t="s">
        <v>23</v>
      </c>
      <c r="C898" s="34" t="s">
        <v>5</v>
      </c>
      <c r="D898" s="36">
        <v>90</v>
      </c>
      <c r="E898" s="25">
        <v>22.18</v>
      </c>
      <c r="F898" s="65">
        <v>1996.2</v>
      </c>
    </row>
    <row r="899" spans="1:6" ht="15" x14ac:dyDescent="0.2">
      <c r="A899" s="116">
        <v>2</v>
      </c>
      <c r="B899" s="37" t="s">
        <v>24</v>
      </c>
      <c r="C899" s="116" t="s">
        <v>6</v>
      </c>
      <c r="D899" s="36">
        <v>1</v>
      </c>
      <c r="E899" s="25">
        <v>69</v>
      </c>
      <c r="F899" s="65">
        <v>69</v>
      </c>
    </row>
    <row r="900" spans="1:6" ht="15" x14ac:dyDescent="0.2">
      <c r="A900" s="116">
        <v>3</v>
      </c>
      <c r="B900" s="37" t="s">
        <v>18</v>
      </c>
      <c r="C900" s="78" t="s">
        <v>6</v>
      </c>
      <c r="D900" s="36">
        <v>1</v>
      </c>
      <c r="E900" s="25">
        <v>26.13</v>
      </c>
      <c r="F900" s="65">
        <v>26.13</v>
      </c>
    </row>
    <row r="901" spans="1:6" ht="30" x14ac:dyDescent="0.2">
      <c r="A901" s="116">
        <v>4</v>
      </c>
      <c r="B901" s="43" t="s">
        <v>19</v>
      </c>
      <c r="C901" s="116" t="s">
        <v>6</v>
      </c>
      <c r="D901" s="36">
        <v>1</v>
      </c>
      <c r="E901" s="18">
        <v>460.86</v>
      </c>
      <c r="F901" s="65">
        <v>460.86</v>
      </c>
    </row>
    <row r="902" spans="1:6" ht="30" x14ac:dyDescent="0.25">
      <c r="A902" s="116">
        <v>5</v>
      </c>
      <c r="B902" s="81" t="s">
        <v>45</v>
      </c>
      <c r="C902" s="116" t="s">
        <v>6</v>
      </c>
      <c r="D902" s="36">
        <v>1</v>
      </c>
      <c r="E902" s="17">
        <v>29.36</v>
      </c>
      <c r="F902" s="65">
        <v>29.36</v>
      </c>
    </row>
    <row r="903" spans="1:6" ht="15" x14ac:dyDescent="0.2">
      <c r="A903" s="116">
        <v>6</v>
      </c>
      <c r="B903" s="37" t="s">
        <v>20</v>
      </c>
      <c r="C903" s="116" t="s">
        <v>6</v>
      </c>
      <c r="D903" s="36">
        <v>1</v>
      </c>
      <c r="E903" s="21">
        <v>870.85</v>
      </c>
      <c r="F903" s="65">
        <v>870.85</v>
      </c>
    </row>
    <row r="904" spans="1:6" ht="15" x14ac:dyDescent="0.2">
      <c r="A904" s="116">
        <v>7</v>
      </c>
      <c r="B904" s="37" t="s">
        <v>21</v>
      </c>
      <c r="C904" s="116" t="s">
        <v>6</v>
      </c>
      <c r="D904" s="36">
        <v>2</v>
      </c>
      <c r="E904" s="27">
        <v>25.6</v>
      </c>
      <c r="F904" s="65">
        <v>51.2</v>
      </c>
    </row>
    <row r="905" spans="1:6" ht="15" x14ac:dyDescent="0.2">
      <c r="A905" s="116">
        <v>8</v>
      </c>
      <c r="B905" s="37" t="s">
        <v>201</v>
      </c>
      <c r="C905" s="116" t="s">
        <v>6</v>
      </c>
      <c r="D905" s="36">
        <v>1</v>
      </c>
      <c r="E905" s="89">
        <v>297.58</v>
      </c>
      <c r="F905" s="65">
        <v>297.58</v>
      </c>
    </row>
    <row r="906" spans="1:6" ht="15" x14ac:dyDescent="0.2">
      <c r="A906" s="116">
        <v>9</v>
      </c>
      <c r="B906" s="37" t="s">
        <v>98</v>
      </c>
      <c r="C906" s="116" t="s">
        <v>6</v>
      </c>
      <c r="D906" s="36">
        <v>4</v>
      </c>
      <c r="E906" s="89">
        <v>256.11</v>
      </c>
      <c r="F906" s="65">
        <v>1024.44</v>
      </c>
    </row>
    <row r="907" spans="1:6" ht="15" x14ac:dyDescent="0.2">
      <c r="A907" s="116">
        <v>10</v>
      </c>
      <c r="B907" s="37" t="s">
        <v>99</v>
      </c>
      <c r="C907" s="116" t="s">
        <v>6</v>
      </c>
      <c r="D907" s="36">
        <v>1</v>
      </c>
      <c r="E907" s="89">
        <v>241.75</v>
      </c>
      <c r="F907" s="65">
        <v>241.75</v>
      </c>
    </row>
    <row r="908" spans="1:6" ht="15" x14ac:dyDescent="0.2">
      <c r="A908" s="116">
        <v>11</v>
      </c>
      <c r="B908" s="37" t="s">
        <v>51</v>
      </c>
      <c r="C908" s="116" t="s">
        <v>6</v>
      </c>
      <c r="D908" s="36">
        <v>5</v>
      </c>
      <c r="E908" s="25">
        <v>29.65</v>
      </c>
      <c r="F908" s="65">
        <v>148.25</v>
      </c>
    </row>
    <row r="909" spans="1:6" ht="15" x14ac:dyDescent="0.2">
      <c r="A909" s="116">
        <v>12</v>
      </c>
      <c r="B909" s="37" t="s">
        <v>80</v>
      </c>
      <c r="C909" s="116" t="s">
        <v>5</v>
      </c>
      <c r="D909" s="36">
        <v>90</v>
      </c>
      <c r="E909" s="28">
        <v>1.73</v>
      </c>
      <c r="F909" s="65">
        <v>155.69999999999999</v>
      </c>
    </row>
    <row r="910" spans="1:6" ht="15" x14ac:dyDescent="0.2">
      <c r="A910" s="116">
        <v>13</v>
      </c>
      <c r="B910" s="37" t="s">
        <v>22</v>
      </c>
      <c r="C910" s="116" t="s">
        <v>5</v>
      </c>
      <c r="D910" s="36">
        <v>90</v>
      </c>
      <c r="E910" s="28">
        <v>0.92</v>
      </c>
      <c r="F910" s="65">
        <v>82.8</v>
      </c>
    </row>
    <row r="911" spans="1:6" ht="15" x14ac:dyDescent="0.2">
      <c r="A911" s="116">
        <v>14</v>
      </c>
      <c r="B911" s="37" t="s">
        <v>16</v>
      </c>
      <c r="C911" s="116" t="s">
        <v>5</v>
      </c>
      <c r="D911" s="36">
        <v>90</v>
      </c>
      <c r="E911" s="28">
        <v>0.71</v>
      </c>
      <c r="F911" s="65">
        <v>63.9</v>
      </c>
    </row>
    <row r="912" spans="1:6" ht="15" x14ac:dyDescent="0.2">
      <c r="A912" s="116">
        <v>15</v>
      </c>
      <c r="B912" s="37" t="s">
        <v>17</v>
      </c>
      <c r="C912" s="116" t="s">
        <v>5</v>
      </c>
      <c r="D912" s="36">
        <v>90</v>
      </c>
      <c r="E912" s="28">
        <v>0.85</v>
      </c>
      <c r="F912" s="65">
        <v>76.5</v>
      </c>
    </row>
    <row r="913" spans="1:6" ht="15" x14ac:dyDescent="0.2">
      <c r="A913" s="48"/>
      <c r="B913" s="39"/>
      <c r="C913" s="39"/>
      <c r="D913" s="40"/>
      <c r="E913" s="110" t="s">
        <v>81</v>
      </c>
      <c r="F913" s="73">
        <v>22645.314200000004</v>
      </c>
    </row>
    <row r="914" spans="1:6" ht="15" x14ac:dyDescent="0.2">
      <c r="A914" s="39"/>
      <c r="B914" s="39"/>
      <c r="C914" s="39"/>
      <c r="E914" s="74" t="s">
        <v>82</v>
      </c>
      <c r="F914" s="73">
        <v>4529.0628400000014</v>
      </c>
    </row>
    <row r="915" spans="1:6" ht="14.25" x14ac:dyDescent="0.2">
      <c r="A915" s="49"/>
      <c r="B915" s="91"/>
      <c r="C915" s="91"/>
      <c r="D915" s="86"/>
      <c r="E915" s="112" t="s">
        <v>83</v>
      </c>
      <c r="F915" s="73">
        <v>27174.377040000007</v>
      </c>
    </row>
    <row r="917" spans="1:6" ht="14.25" x14ac:dyDescent="0.2">
      <c r="A917" s="740" t="s">
        <v>206</v>
      </c>
      <c r="B917" s="740"/>
      <c r="C917" s="740"/>
      <c r="D917" s="740"/>
      <c r="E917" s="740"/>
      <c r="F917" s="740"/>
    </row>
    <row r="918" spans="1:6" ht="14.25" x14ac:dyDescent="0.2">
      <c r="A918" s="740"/>
      <c r="B918" s="740"/>
      <c r="C918" s="740"/>
      <c r="D918" s="740"/>
      <c r="E918" s="740"/>
      <c r="F918" s="740"/>
    </row>
    <row r="919" spans="1:6" ht="14.25" x14ac:dyDescent="0.2">
      <c r="A919" s="53" t="s">
        <v>1</v>
      </c>
      <c r="B919" s="54" t="s">
        <v>2</v>
      </c>
      <c r="C919" s="55" t="s">
        <v>3</v>
      </c>
      <c r="D919" s="54" t="s">
        <v>9</v>
      </c>
      <c r="E919" s="54" t="s">
        <v>13</v>
      </c>
      <c r="F919" s="56" t="s">
        <v>15</v>
      </c>
    </row>
    <row r="920" spans="1:6" ht="14.25" x14ac:dyDescent="0.2">
      <c r="A920" s="57" t="s">
        <v>4</v>
      </c>
      <c r="B920" s="58"/>
      <c r="C920" s="59"/>
      <c r="D920" s="58"/>
      <c r="E920" s="60" t="s">
        <v>14</v>
      </c>
      <c r="F920" s="61"/>
    </row>
    <row r="921" spans="1:6" ht="15" x14ac:dyDescent="0.2">
      <c r="A921" s="44">
        <v>1</v>
      </c>
      <c r="B921" s="44">
        <v>2</v>
      </c>
      <c r="C921" s="44">
        <v>3</v>
      </c>
      <c r="D921" s="44">
        <v>4</v>
      </c>
      <c r="E921" s="44">
        <v>5</v>
      </c>
      <c r="F921" s="44">
        <v>6</v>
      </c>
    </row>
    <row r="922" spans="1:6" ht="15" x14ac:dyDescent="0.25">
      <c r="A922" s="62" t="s">
        <v>40</v>
      </c>
      <c r="B922" s="62" t="s">
        <v>41</v>
      </c>
      <c r="C922" s="63"/>
      <c r="D922" s="87"/>
      <c r="E922" s="87"/>
      <c r="F922" s="64"/>
    </row>
    <row r="923" spans="1:6" ht="15" x14ac:dyDescent="0.2">
      <c r="A923" s="116">
        <v>1</v>
      </c>
      <c r="B923" s="35" t="s">
        <v>48</v>
      </c>
      <c r="C923" s="116" t="s">
        <v>5</v>
      </c>
      <c r="D923" s="89">
        <v>250</v>
      </c>
      <c r="E923" s="89">
        <v>3.55</v>
      </c>
      <c r="F923" s="65">
        <v>887.5</v>
      </c>
    </row>
    <row r="924" spans="1:6" ht="30" x14ac:dyDescent="0.2">
      <c r="A924" s="116">
        <v>2</v>
      </c>
      <c r="B924" s="35" t="s">
        <v>42</v>
      </c>
      <c r="C924" s="116" t="s">
        <v>274</v>
      </c>
      <c r="D924" s="89">
        <v>95.5</v>
      </c>
      <c r="E924" s="89">
        <v>5.43</v>
      </c>
      <c r="F924" s="65">
        <v>518.56499999999994</v>
      </c>
    </row>
    <row r="925" spans="1:6" ht="15" x14ac:dyDescent="0.2">
      <c r="A925" s="116">
        <v>3</v>
      </c>
      <c r="B925" s="35" t="s">
        <v>0</v>
      </c>
      <c r="C925" s="116" t="s">
        <v>5</v>
      </c>
      <c r="D925" s="89">
        <v>5</v>
      </c>
      <c r="E925" s="3">
        <v>5.88</v>
      </c>
      <c r="F925" s="65">
        <v>29.4</v>
      </c>
    </row>
    <row r="926" spans="1:6" ht="15" x14ac:dyDescent="0.2">
      <c r="A926" s="116">
        <v>4</v>
      </c>
      <c r="B926" s="35" t="s">
        <v>25</v>
      </c>
      <c r="C926" s="116" t="s">
        <v>274</v>
      </c>
      <c r="D926" s="89">
        <v>7.5</v>
      </c>
      <c r="E926" s="3">
        <v>4.46</v>
      </c>
      <c r="F926" s="65">
        <v>33.450000000000003</v>
      </c>
    </row>
    <row r="927" spans="1:6" ht="30" x14ac:dyDescent="0.2">
      <c r="A927" s="116">
        <v>5</v>
      </c>
      <c r="B927" s="35" t="s">
        <v>96</v>
      </c>
      <c r="C927" s="34" t="s">
        <v>275</v>
      </c>
      <c r="D927" s="89">
        <v>10.43</v>
      </c>
      <c r="E927" s="89">
        <v>16.91</v>
      </c>
      <c r="F927" s="65">
        <v>176.37129999999999</v>
      </c>
    </row>
    <row r="928" spans="1:6" ht="30" x14ac:dyDescent="0.2">
      <c r="A928" s="737">
        <v>6</v>
      </c>
      <c r="B928" s="35" t="s">
        <v>49</v>
      </c>
      <c r="C928" s="34"/>
      <c r="D928" s="89"/>
      <c r="E928" s="90"/>
      <c r="F928" s="65"/>
    </row>
    <row r="929" spans="1:6" ht="15" x14ac:dyDescent="0.2">
      <c r="A929" s="738"/>
      <c r="B929" s="4" t="s">
        <v>104</v>
      </c>
      <c r="C929" s="34" t="s">
        <v>275</v>
      </c>
      <c r="D929" s="89">
        <v>125.74</v>
      </c>
      <c r="E929" s="6">
        <v>6.78</v>
      </c>
      <c r="F929" s="65">
        <v>852.5172</v>
      </c>
    </row>
    <row r="930" spans="1:6" ht="15" x14ac:dyDescent="0.2">
      <c r="A930" s="739"/>
      <c r="B930" s="5" t="s">
        <v>105</v>
      </c>
      <c r="C930" s="34" t="s">
        <v>275</v>
      </c>
      <c r="D930" s="89">
        <v>31.44</v>
      </c>
      <c r="E930" s="7">
        <v>24.85</v>
      </c>
      <c r="F930" s="65">
        <v>781.28400000000011</v>
      </c>
    </row>
    <row r="931" spans="1:6" ht="30" x14ac:dyDescent="0.2">
      <c r="A931" s="117">
        <v>7</v>
      </c>
      <c r="B931" s="46" t="s">
        <v>26</v>
      </c>
      <c r="C931" s="34" t="s">
        <v>275</v>
      </c>
      <c r="D931" s="89">
        <v>31.44</v>
      </c>
      <c r="E931" s="8">
        <v>6.49</v>
      </c>
      <c r="F931" s="65">
        <v>204.04560000000001</v>
      </c>
    </row>
    <row r="932" spans="1:6" ht="15" x14ac:dyDescent="0.2">
      <c r="A932" s="116">
        <v>8</v>
      </c>
      <c r="B932" s="47" t="s">
        <v>27</v>
      </c>
      <c r="C932" s="34" t="s">
        <v>275</v>
      </c>
      <c r="D932" s="89">
        <v>31.44</v>
      </c>
      <c r="E932" s="9">
        <v>4.8899999999999997</v>
      </c>
      <c r="F932" s="65">
        <v>153.74160000000001</v>
      </c>
    </row>
    <row r="933" spans="1:6" ht="30" x14ac:dyDescent="0.2">
      <c r="A933" s="117">
        <v>9</v>
      </c>
      <c r="B933" s="43" t="s">
        <v>95</v>
      </c>
      <c r="C933" s="34" t="s">
        <v>275</v>
      </c>
      <c r="D933" s="89">
        <v>157.18</v>
      </c>
      <c r="E933" s="10">
        <v>14.6</v>
      </c>
      <c r="F933" s="65">
        <v>2294.828</v>
      </c>
    </row>
    <row r="934" spans="1:6" ht="15" x14ac:dyDescent="0.2">
      <c r="A934" s="116">
        <v>10</v>
      </c>
      <c r="B934" s="37" t="s">
        <v>276</v>
      </c>
      <c r="C934" s="116" t="s">
        <v>274</v>
      </c>
      <c r="D934" s="89">
        <v>198</v>
      </c>
      <c r="E934" s="11">
        <v>4.2300000000000004</v>
      </c>
      <c r="F934" s="65">
        <v>837.54000000000008</v>
      </c>
    </row>
    <row r="935" spans="1:6" ht="60" x14ac:dyDescent="0.2">
      <c r="A935" s="117">
        <v>11</v>
      </c>
      <c r="B935" s="84" t="s">
        <v>84</v>
      </c>
      <c r="C935" s="34" t="s">
        <v>275</v>
      </c>
      <c r="D935" s="89">
        <v>38.57</v>
      </c>
      <c r="E935" s="12">
        <v>41.85</v>
      </c>
      <c r="F935" s="65">
        <v>1614.1545000000001</v>
      </c>
    </row>
    <row r="936" spans="1:6" ht="45" x14ac:dyDescent="0.2">
      <c r="A936" s="116">
        <v>12</v>
      </c>
      <c r="B936" s="85" t="s">
        <v>148</v>
      </c>
      <c r="C936" s="34" t="s">
        <v>275</v>
      </c>
      <c r="D936" s="89">
        <v>71.73</v>
      </c>
      <c r="E936" s="13">
        <v>40.200000000000003</v>
      </c>
      <c r="F936" s="65">
        <v>2883.5460000000003</v>
      </c>
    </row>
    <row r="937" spans="1:6" ht="15" x14ac:dyDescent="0.2">
      <c r="A937" s="117">
        <v>13</v>
      </c>
      <c r="B937" s="37" t="s">
        <v>7</v>
      </c>
      <c r="C937" s="116" t="s">
        <v>8</v>
      </c>
      <c r="D937" s="36">
        <v>2</v>
      </c>
      <c r="E937" s="14">
        <v>82.8</v>
      </c>
      <c r="F937" s="65">
        <v>165.6</v>
      </c>
    </row>
    <row r="938" spans="1:6" ht="15" x14ac:dyDescent="0.25">
      <c r="A938" s="116">
        <v>14</v>
      </c>
      <c r="B938" s="32" t="s">
        <v>106</v>
      </c>
      <c r="C938" s="83" t="s">
        <v>5</v>
      </c>
      <c r="D938" s="89">
        <v>5</v>
      </c>
      <c r="E938" s="15">
        <v>35.97</v>
      </c>
      <c r="F938" s="65">
        <v>179.85</v>
      </c>
    </row>
    <row r="939" spans="1:6" ht="15" x14ac:dyDescent="0.2">
      <c r="A939" s="117">
        <v>15</v>
      </c>
      <c r="B939" s="38" t="s">
        <v>85</v>
      </c>
      <c r="C939" s="116" t="s">
        <v>274</v>
      </c>
      <c r="D939" s="89">
        <v>7.5</v>
      </c>
      <c r="E939" s="15">
        <v>43.88</v>
      </c>
      <c r="F939" s="65">
        <v>329.1</v>
      </c>
    </row>
    <row r="940" spans="1:6" ht="30" x14ac:dyDescent="0.2">
      <c r="A940" s="116">
        <v>16</v>
      </c>
      <c r="B940" s="31" t="s">
        <v>101</v>
      </c>
      <c r="C940" s="116" t="s">
        <v>12</v>
      </c>
      <c r="D940" s="89">
        <v>9.17</v>
      </c>
      <c r="E940" s="16">
        <v>189.85</v>
      </c>
      <c r="F940" s="65">
        <v>1740.9244999999999</v>
      </c>
    </row>
    <row r="941" spans="1:6" ht="15" x14ac:dyDescent="0.2">
      <c r="A941" s="117">
        <v>17</v>
      </c>
      <c r="B941" s="31" t="s">
        <v>124</v>
      </c>
      <c r="C941" s="116" t="s">
        <v>274</v>
      </c>
      <c r="D941" s="89">
        <v>95.5</v>
      </c>
      <c r="E941" s="16">
        <v>1.8</v>
      </c>
      <c r="F941" s="65">
        <v>171.9</v>
      </c>
    </row>
    <row r="942" spans="1:6" ht="15" x14ac:dyDescent="0.2">
      <c r="A942" s="116">
        <v>18</v>
      </c>
      <c r="B942" s="31" t="s">
        <v>125</v>
      </c>
      <c r="C942" s="116" t="s">
        <v>274</v>
      </c>
      <c r="D942" s="89">
        <v>95.5</v>
      </c>
      <c r="E942" s="16">
        <v>1.58</v>
      </c>
      <c r="F942" s="65">
        <v>150.89000000000001</v>
      </c>
    </row>
    <row r="943" spans="1:6" ht="30" x14ac:dyDescent="0.2">
      <c r="A943" s="117">
        <v>19</v>
      </c>
      <c r="B943" s="31" t="s">
        <v>102</v>
      </c>
      <c r="C943" s="68" t="s">
        <v>12</v>
      </c>
      <c r="D943" s="89">
        <v>8.7899999999999991</v>
      </c>
      <c r="E943" s="16">
        <v>180.98</v>
      </c>
      <c r="F943" s="65">
        <v>1590.8141999999998</v>
      </c>
    </row>
    <row r="944" spans="1:6" ht="30" x14ac:dyDescent="0.2">
      <c r="A944" s="116">
        <v>20</v>
      </c>
      <c r="B944" s="22" t="s">
        <v>103</v>
      </c>
      <c r="C944" s="23" t="s">
        <v>12</v>
      </c>
      <c r="D944" s="89">
        <v>12.61</v>
      </c>
      <c r="E944" s="30">
        <v>145.56</v>
      </c>
      <c r="F944" s="65">
        <v>1835.5116</v>
      </c>
    </row>
    <row r="945" spans="1:6" ht="45" x14ac:dyDescent="0.2">
      <c r="A945" s="117">
        <v>21</v>
      </c>
      <c r="B945" s="92" t="s">
        <v>151</v>
      </c>
      <c r="C945" s="68" t="s">
        <v>275</v>
      </c>
      <c r="D945" s="89">
        <v>43.93</v>
      </c>
      <c r="E945" s="13">
        <v>40.200000000000003</v>
      </c>
      <c r="F945" s="65">
        <v>1765.9860000000001</v>
      </c>
    </row>
    <row r="946" spans="1:6" ht="15" x14ac:dyDescent="0.2">
      <c r="A946" s="116">
        <v>22</v>
      </c>
      <c r="B946" s="67" t="s">
        <v>65</v>
      </c>
      <c r="C946" s="114" t="s">
        <v>5</v>
      </c>
      <c r="D946" s="89">
        <v>250</v>
      </c>
      <c r="E946" s="19">
        <v>3.15</v>
      </c>
      <c r="F946" s="65">
        <v>787.5</v>
      </c>
    </row>
    <row r="947" spans="1:6" ht="15" x14ac:dyDescent="0.2">
      <c r="A947" s="116"/>
      <c r="B947" s="69"/>
      <c r="C947" s="70"/>
      <c r="D947" s="79"/>
      <c r="E947" s="71"/>
      <c r="F947" s="65"/>
    </row>
    <row r="948" spans="1:6" ht="15" x14ac:dyDescent="0.25">
      <c r="A948" s="62" t="s">
        <v>43</v>
      </c>
      <c r="B948" s="62" t="s">
        <v>44</v>
      </c>
      <c r="C948" s="63"/>
      <c r="D948" s="88"/>
      <c r="E948" s="88"/>
      <c r="F948" s="65"/>
    </row>
    <row r="949" spans="1:6" ht="15" x14ac:dyDescent="0.25">
      <c r="A949" s="116">
        <v>1</v>
      </c>
      <c r="B949" s="77" t="s">
        <v>23</v>
      </c>
      <c r="C949" s="34" t="s">
        <v>5</v>
      </c>
      <c r="D949" s="36">
        <v>110</v>
      </c>
      <c r="E949" s="25">
        <v>22.18</v>
      </c>
      <c r="F949" s="65">
        <v>2439.8000000000002</v>
      </c>
    </row>
    <row r="950" spans="1:6" ht="15" x14ac:dyDescent="0.2">
      <c r="A950" s="116">
        <v>2</v>
      </c>
      <c r="B950" s="37" t="s">
        <v>24</v>
      </c>
      <c r="C950" s="116" t="s">
        <v>6</v>
      </c>
      <c r="D950" s="36">
        <v>1</v>
      </c>
      <c r="E950" s="25">
        <v>69</v>
      </c>
      <c r="F950" s="65">
        <v>69</v>
      </c>
    </row>
    <row r="951" spans="1:6" ht="15" x14ac:dyDescent="0.2">
      <c r="A951" s="116">
        <v>3</v>
      </c>
      <c r="B951" s="45" t="s">
        <v>277</v>
      </c>
      <c r="C951" s="116" t="s">
        <v>6</v>
      </c>
      <c r="D951" s="36">
        <v>2</v>
      </c>
      <c r="E951" s="89">
        <v>86.97</v>
      </c>
      <c r="F951" s="65">
        <v>173.94</v>
      </c>
    </row>
    <row r="952" spans="1:6" ht="15" x14ac:dyDescent="0.2">
      <c r="A952" s="116">
        <v>4</v>
      </c>
      <c r="B952" s="37" t="s">
        <v>18</v>
      </c>
      <c r="C952" s="78" t="s">
        <v>6</v>
      </c>
      <c r="D952" s="36">
        <v>1</v>
      </c>
      <c r="E952" s="25">
        <v>26.13</v>
      </c>
      <c r="F952" s="65">
        <v>26.13</v>
      </c>
    </row>
    <row r="953" spans="1:6" ht="30" x14ac:dyDescent="0.2">
      <c r="A953" s="116">
        <v>5</v>
      </c>
      <c r="B953" s="43" t="s">
        <v>19</v>
      </c>
      <c r="C953" s="116" t="s">
        <v>6</v>
      </c>
      <c r="D953" s="36">
        <v>1</v>
      </c>
      <c r="E953" s="18">
        <v>460.86</v>
      </c>
      <c r="F953" s="65">
        <v>460.86</v>
      </c>
    </row>
    <row r="954" spans="1:6" ht="30" x14ac:dyDescent="0.25">
      <c r="A954" s="116">
        <v>6</v>
      </c>
      <c r="B954" s="81" t="s">
        <v>45</v>
      </c>
      <c r="C954" s="116" t="s">
        <v>6</v>
      </c>
      <c r="D954" s="36">
        <v>1</v>
      </c>
      <c r="E954" s="17">
        <v>29.36</v>
      </c>
      <c r="F954" s="65">
        <v>29.36</v>
      </c>
    </row>
    <row r="955" spans="1:6" ht="15" x14ac:dyDescent="0.2">
      <c r="A955" s="116">
        <v>7</v>
      </c>
      <c r="B955" s="37" t="s">
        <v>20</v>
      </c>
      <c r="C955" s="116" t="s">
        <v>6</v>
      </c>
      <c r="D955" s="36">
        <v>1</v>
      </c>
      <c r="E955" s="21">
        <v>870.85</v>
      </c>
      <c r="F955" s="65">
        <v>870.85</v>
      </c>
    </row>
    <row r="956" spans="1:6" ht="15" x14ac:dyDescent="0.2">
      <c r="A956" s="116">
        <v>8</v>
      </c>
      <c r="B956" s="37" t="s">
        <v>21</v>
      </c>
      <c r="C956" s="116" t="s">
        <v>6</v>
      </c>
      <c r="D956" s="36">
        <v>4</v>
      </c>
      <c r="E956" s="27">
        <v>25.6</v>
      </c>
      <c r="F956" s="65">
        <v>102.4</v>
      </c>
    </row>
    <row r="957" spans="1:6" ht="15" x14ac:dyDescent="0.2">
      <c r="A957" s="116">
        <v>9</v>
      </c>
      <c r="B957" s="37" t="s">
        <v>97</v>
      </c>
      <c r="C957" s="116" t="s">
        <v>6</v>
      </c>
      <c r="D957" s="36">
        <v>1</v>
      </c>
      <c r="E957" s="89">
        <v>272.56</v>
      </c>
      <c r="F957" s="65">
        <v>272.56</v>
      </c>
    </row>
    <row r="958" spans="1:6" ht="15" x14ac:dyDescent="0.2">
      <c r="A958" s="116">
        <v>10</v>
      </c>
      <c r="B958" s="37" t="s">
        <v>98</v>
      </c>
      <c r="C958" s="116" t="s">
        <v>6</v>
      </c>
      <c r="D958" s="36">
        <v>4</v>
      </c>
      <c r="E958" s="89">
        <v>256.11</v>
      </c>
      <c r="F958" s="65">
        <v>1024.44</v>
      </c>
    </row>
    <row r="959" spans="1:6" ht="15" x14ac:dyDescent="0.2">
      <c r="A959" s="116">
        <v>11</v>
      </c>
      <c r="B959" s="37" t="s">
        <v>51</v>
      </c>
      <c r="C959" s="116" t="s">
        <v>6</v>
      </c>
      <c r="D959" s="36">
        <v>6</v>
      </c>
      <c r="E959" s="25">
        <v>29.65</v>
      </c>
      <c r="F959" s="65">
        <v>177.89999999999998</v>
      </c>
    </row>
    <row r="960" spans="1:6" ht="15" x14ac:dyDescent="0.2">
      <c r="A960" s="116">
        <v>12</v>
      </c>
      <c r="B960" s="37" t="s">
        <v>80</v>
      </c>
      <c r="C960" s="116" t="s">
        <v>5</v>
      </c>
      <c r="D960" s="36">
        <v>110</v>
      </c>
      <c r="E960" s="28">
        <v>1.73</v>
      </c>
      <c r="F960" s="65">
        <v>190.3</v>
      </c>
    </row>
    <row r="961" spans="1:6" ht="15" x14ac:dyDescent="0.2">
      <c r="A961" s="116">
        <v>13</v>
      </c>
      <c r="B961" s="37" t="s">
        <v>22</v>
      </c>
      <c r="C961" s="116" t="s">
        <v>5</v>
      </c>
      <c r="D961" s="36">
        <v>110</v>
      </c>
      <c r="E961" s="28">
        <v>0.92</v>
      </c>
      <c r="F961" s="65">
        <v>101.2</v>
      </c>
    </row>
    <row r="962" spans="1:6" ht="15" x14ac:dyDescent="0.2">
      <c r="A962" s="116">
        <v>14</v>
      </c>
      <c r="B962" s="37" t="s">
        <v>16</v>
      </c>
      <c r="C962" s="116" t="s">
        <v>5</v>
      </c>
      <c r="D962" s="36">
        <v>110</v>
      </c>
      <c r="E962" s="28">
        <v>0.71</v>
      </c>
      <c r="F962" s="65">
        <v>78.099999999999994</v>
      </c>
    </row>
    <row r="963" spans="1:6" ht="15" x14ac:dyDescent="0.2">
      <c r="A963" s="116">
        <v>15</v>
      </c>
      <c r="B963" s="37" t="s">
        <v>17</v>
      </c>
      <c r="C963" s="116" t="s">
        <v>5</v>
      </c>
      <c r="D963" s="36">
        <v>110</v>
      </c>
      <c r="E963" s="28">
        <v>0.85</v>
      </c>
      <c r="F963" s="65">
        <v>93.5</v>
      </c>
    </row>
    <row r="964" spans="1:6" ht="15" x14ac:dyDescent="0.2">
      <c r="A964" s="48"/>
      <c r="B964" s="39"/>
      <c r="C964" s="39"/>
      <c r="D964" s="40"/>
      <c r="E964" s="110" t="s">
        <v>81</v>
      </c>
      <c r="F964" s="73">
        <v>26095.359500000002</v>
      </c>
    </row>
    <row r="965" spans="1:6" ht="15" x14ac:dyDescent="0.2">
      <c r="A965" s="39"/>
      <c r="B965" s="39"/>
      <c r="C965" s="39"/>
      <c r="E965" s="74" t="s">
        <v>82</v>
      </c>
      <c r="F965" s="73">
        <v>5219.0719000000008</v>
      </c>
    </row>
    <row r="966" spans="1:6" ht="14.25" x14ac:dyDescent="0.2">
      <c r="A966" s="49"/>
      <c r="B966" s="91"/>
      <c r="C966" s="91"/>
      <c r="D966" s="86"/>
      <c r="E966" s="112" t="s">
        <v>83</v>
      </c>
      <c r="F966" s="73">
        <v>31314.431400000001</v>
      </c>
    </row>
    <row r="968" spans="1:6" ht="14.25" customHeight="1" x14ac:dyDescent="0.2">
      <c r="A968" s="740" t="s">
        <v>208</v>
      </c>
      <c r="B968" s="740"/>
      <c r="C968" s="740"/>
      <c r="D968" s="740"/>
      <c r="E968" s="740"/>
      <c r="F968" s="740"/>
    </row>
    <row r="969" spans="1:6" ht="14.25" x14ac:dyDescent="0.2">
      <c r="A969" s="740"/>
      <c r="B969" s="740"/>
      <c r="C969" s="740"/>
      <c r="D969" s="740"/>
      <c r="E969" s="740"/>
      <c r="F969" s="740"/>
    </row>
    <row r="970" spans="1:6" ht="14.25" x14ac:dyDescent="0.2">
      <c r="A970" s="53" t="s">
        <v>1</v>
      </c>
      <c r="B970" s="54" t="s">
        <v>2</v>
      </c>
      <c r="C970" s="55" t="s">
        <v>3</v>
      </c>
      <c r="D970" s="54" t="s">
        <v>9</v>
      </c>
      <c r="E970" s="54" t="s">
        <v>13</v>
      </c>
      <c r="F970" s="56" t="s">
        <v>15</v>
      </c>
    </row>
    <row r="971" spans="1:6" ht="14.25" x14ac:dyDescent="0.2">
      <c r="A971" s="57" t="s">
        <v>4</v>
      </c>
      <c r="B971" s="58"/>
      <c r="C971" s="59"/>
      <c r="D971" s="58"/>
      <c r="E971" s="60" t="s">
        <v>14</v>
      </c>
      <c r="F971" s="61"/>
    </row>
    <row r="972" spans="1:6" ht="15" x14ac:dyDescent="0.2">
      <c r="A972" s="44">
        <v>1</v>
      </c>
      <c r="B972" s="44">
        <v>2</v>
      </c>
      <c r="C972" s="44">
        <v>3</v>
      </c>
      <c r="D972" s="44">
        <v>4</v>
      </c>
      <c r="E972" s="44">
        <v>5</v>
      </c>
      <c r="F972" s="44">
        <v>6</v>
      </c>
    </row>
    <row r="973" spans="1:6" ht="15" x14ac:dyDescent="0.25">
      <c r="A973" s="62" t="s">
        <v>40</v>
      </c>
      <c r="B973" s="62" t="s">
        <v>41</v>
      </c>
      <c r="C973" s="63"/>
      <c r="D973" s="87"/>
      <c r="E973" s="87"/>
      <c r="F973" s="64"/>
    </row>
    <row r="974" spans="1:6" ht="15" x14ac:dyDescent="0.2">
      <c r="A974" s="116">
        <v>1</v>
      </c>
      <c r="B974" s="35" t="s">
        <v>48</v>
      </c>
      <c r="C974" s="116" t="s">
        <v>5</v>
      </c>
      <c r="D974" s="89">
        <v>227</v>
      </c>
      <c r="E974" s="89">
        <v>3.55</v>
      </c>
      <c r="F974" s="65">
        <v>805.84999999999991</v>
      </c>
    </row>
    <row r="975" spans="1:6" ht="30" x14ac:dyDescent="0.2">
      <c r="A975" s="116">
        <v>2</v>
      </c>
      <c r="B975" s="35" t="s">
        <v>42</v>
      </c>
      <c r="C975" s="116" t="s">
        <v>274</v>
      </c>
      <c r="D975" s="89">
        <v>89.45</v>
      </c>
      <c r="E975" s="89">
        <v>5.43</v>
      </c>
      <c r="F975" s="65">
        <v>485.71350000000001</v>
      </c>
    </row>
    <row r="976" spans="1:6" ht="15" x14ac:dyDescent="0.2">
      <c r="A976" s="116">
        <v>3</v>
      </c>
      <c r="B976" s="35" t="s">
        <v>0</v>
      </c>
      <c r="C976" s="116" t="s">
        <v>5</v>
      </c>
      <c r="D976" s="89">
        <v>7</v>
      </c>
      <c r="E976" s="3">
        <v>5.88</v>
      </c>
      <c r="F976" s="65">
        <v>41.16</v>
      </c>
    </row>
    <row r="977" spans="1:6" ht="15" x14ac:dyDescent="0.2">
      <c r="A977" s="116">
        <v>4</v>
      </c>
      <c r="B977" s="35" t="s">
        <v>25</v>
      </c>
      <c r="C977" s="116" t="s">
        <v>274</v>
      </c>
      <c r="D977" s="89">
        <v>10.5</v>
      </c>
      <c r="E977" s="3">
        <v>4.46</v>
      </c>
      <c r="F977" s="65">
        <v>46.83</v>
      </c>
    </row>
    <row r="978" spans="1:6" ht="30" x14ac:dyDescent="0.2">
      <c r="A978" s="116">
        <v>5</v>
      </c>
      <c r="B978" s="35" t="s">
        <v>96</v>
      </c>
      <c r="C978" s="34" t="s">
        <v>275</v>
      </c>
      <c r="D978" s="89">
        <v>10.17</v>
      </c>
      <c r="E978" s="89">
        <v>16.91</v>
      </c>
      <c r="F978" s="65">
        <v>171.97470000000001</v>
      </c>
    </row>
    <row r="979" spans="1:6" ht="30" x14ac:dyDescent="0.2">
      <c r="A979" s="737">
        <v>6</v>
      </c>
      <c r="B979" s="35" t="s">
        <v>49</v>
      </c>
      <c r="C979" s="34"/>
      <c r="D979" s="89"/>
      <c r="E979" s="90"/>
      <c r="F979" s="65"/>
    </row>
    <row r="980" spans="1:6" ht="15" x14ac:dyDescent="0.2">
      <c r="A980" s="738"/>
      <c r="B980" s="4" t="s">
        <v>104</v>
      </c>
      <c r="C980" s="34" t="s">
        <v>275</v>
      </c>
      <c r="D980" s="89">
        <v>122.7</v>
      </c>
      <c r="E980" s="6">
        <v>6.78</v>
      </c>
      <c r="F980" s="65">
        <v>831.90600000000006</v>
      </c>
    </row>
    <row r="981" spans="1:6" ht="15" x14ac:dyDescent="0.2">
      <c r="A981" s="739"/>
      <c r="B981" s="5" t="s">
        <v>105</v>
      </c>
      <c r="C981" s="34" t="s">
        <v>275</v>
      </c>
      <c r="D981" s="89">
        <v>30.67</v>
      </c>
      <c r="E981" s="7">
        <v>24.85</v>
      </c>
      <c r="F981" s="65">
        <v>762.1495000000001</v>
      </c>
    </row>
    <row r="982" spans="1:6" ht="30" x14ac:dyDescent="0.2">
      <c r="A982" s="117">
        <v>7</v>
      </c>
      <c r="B982" s="46" t="s">
        <v>26</v>
      </c>
      <c r="C982" s="34" t="s">
        <v>275</v>
      </c>
      <c r="D982" s="89">
        <v>30.67</v>
      </c>
      <c r="E982" s="8">
        <v>6.49</v>
      </c>
      <c r="F982" s="65">
        <v>199.04830000000001</v>
      </c>
    </row>
    <row r="983" spans="1:6" ht="15" x14ac:dyDescent="0.2">
      <c r="A983" s="116">
        <v>8</v>
      </c>
      <c r="B983" s="47" t="s">
        <v>27</v>
      </c>
      <c r="C983" s="34" t="s">
        <v>275</v>
      </c>
      <c r="D983" s="89">
        <v>30.67</v>
      </c>
      <c r="E983" s="9">
        <v>4.8899999999999997</v>
      </c>
      <c r="F983" s="65">
        <v>149.97630000000001</v>
      </c>
    </row>
    <row r="984" spans="1:6" ht="30" x14ac:dyDescent="0.2">
      <c r="A984" s="117">
        <v>9</v>
      </c>
      <c r="B984" s="43" t="s">
        <v>95</v>
      </c>
      <c r="C984" s="34" t="s">
        <v>275</v>
      </c>
      <c r="D984" s="89">
        <v>153.37</v>
      </c>
      <c r="E984" s="10">
        <v>14.6</v>
      </c>
      <c r="F984" s="65">
        <v>2239.2020000000002</v>
      </c>
    </row>
    <row r="985" spans="1:6" ht="15" x14ac:dyDescent="0.2">
      <c r="A985" s="116">
        <v>10</v>
      </c>
      <c r="B985" s="37" t="s">
        <v>276</v>
      </c>
      <c r="C985" s="116" t="s">
        <v>274</v>
      </c>
      <c r="D985" s="89">
        <v>196.2</v>
      </c>
      <c r="E985" s="11">
        <v>4.2300000000000004</v>
      </c>
      <c r="F985" s="65">
        <v>829.92600000000004</v>
      </c>
    </row>
    <row r="986" spans="1:6" ht="60" x14ac:dyDescent="0.2">
      <c r="A986" s="117">
        <v>11</v>
      </c>
      <c r="B986" s="84" t="s">
        <v>84</v>
      </c>
      <c r="C986" s="34" t="s">
        <v>275</v>
      </c>
      <c r="D986" s="89">
        <v>37.520000000000003</v>
      </c>
      <c r="E986" s="12">
        <v>41.85</v>
      </c>
      <c r="F986" s="65">
        <v>1570.2120000000002</v>
      </c>
    </row>
    <row r="987" spans="1:6" ht="45" x14ac:dyDescent="0.2">
      <c r="A987" s="116">
        <v>12</v>
      </c>
      <c r="B987" s="85" t="s">
        <v>148</v>
      </c>
      <c r="C987" s="34" t="s">
        <v>275</v>
      </c>
      <c r="D987" s="89">
        <v>72.349999999999994</v>
      </c>
      <c r="E987" s="13">
        <v>40.200000000000003</v>
      </c>
      <c r="F987" s="65">
        <v>2908.47</v>
      </c>
    </row>
    <row r="988" spans="1:6" ht="15" x14ac:dyDescent="0.2">
      <c r="A988" s="117">
        <v>13</v>
      </c>
      <c r="B988" s="37" t="s">
        <v>7</v>
      </c>
      <c r="C988" s="116" t="s">
        <v>8</v>
      </c>
      <c r="D988" s="36">
        <v>2</v>
      </c>
      <c r="E988" s="14">
        <v>82.8</v>
      </c>
      <c r="F988" s="65">
        <v>165.6</v>
      </c>
    </row>
    <row r="989" spans="1:6" ht="15" x14ac:dyDescent="0.25">
      <c r="A989" s="116">
        <v>14</v>
      </c>
      <c r="B989" s="32" t="s">
        <v>106</v>
      </c>
      <c r="C989" s="83" t="s">
        <v>5</v>
      </c>
      <c r="D989" s="89">
        <v>7</v>
      </c>
      <c r="E989" s="15">
        <v>35.97</v>
      </c>
      <c r="F989" s="65">
        <v>251.79</v>
      </c>
    </row>
    <row r="990" spans="1:6" ht="15" x14ac:dyDescent="0.2">
      <c r="A990" s="117">
        <v>15</v>
      </c>
      <c r="B990" s="38" t="s">
        <v>85</v>
      </c>
      <c r="C990" s="116" t="s">
        <v>274</v>
      </c>
      <c r="D990" s="89">
        <v>10.5</v>
      </c>
      <c r="E990" s="15">
        <v>43.88</v>
      </c>
      <c r="F990" s="65">
        <v>460.74</v>
      </c>
    </row>
    <row r="991" spans="1:6" ht="30" x14ac:dyDescent="0.2">
      <c r="A991" s="116">
        <v>16</v>
      </c>
      <c r="B991" s="31" t="s">
        <v>101</v>
      </c>
      <c r="C991" s="116" t="s">
        <v>12</v>
      </c>
      <c r="D991" s="89">
        <v>8.59</v>
      </c>
      <c r="E991" s="16">
        <v>189.85</v>
      </c>
      <c r="F991" s="65">
        <v>1630.8115</v>
      </c>
    </row>
    <row r="992" spans="1:6" ht="15" x14ac:dyDescent="0.2">
      <c r="A992" s="117">
        <v>17</v>
      </c>
      <c r="B992" s="31" t="s">
        <v>124</v>
      </c>
      <c r="C992" s="116" t="s">
        <v>274</v>
      </c>
      <c r="D992" s="89">
        <v>89.45</v>
      </c>
      <c r="E992" s="16">
        <v>1.8</v>
      </c>
      <c r="F992" s="65">
        <v>161.01000000000002</v>
      </c>
    </row>
    <row r="993" spans="1:6" ht="15" x14ac:dyDescent="0.2">
      <c r="A993" s="116">
        <v>18</v>
      </c>
      <c r="B993" s="31" t="s">
        <v>125</v>
      </c>
      <c r="C993" s="116" t="s">
        <v>274</v>
      </c>
      <c r="D993" s="89">
        <v>89.45</v>
      </c>
      <c r="E993" s="16">
        <v>1.58</v>
      </c>
      <c r="F993" s="65">
        <v>141.33100000000002</v>
      </c>
    </row>
    <row r="994" spans="1:6" ht="30" x14ac:dyDescent="0.2">
      <c r="A994" s="117">
        <v>19</v>
      </c>
      <c r="B994" s="31" t="s">
        <v>102</v>
      </c>
      <c r="C994" s="68" t="s">
        <v>12</v>
      </c>
      <c r="D994" s="89">
        <v>8.23</v>
      </c>
      <c r="E994" s="16">
        <v>180.98</v>
      </c>
      <c r="F994" s="65">
        <v>1489.4654</v>
      </c>
    </row>
    <row r="995" spans="1:6" ht="30" x14ac:dyDescent="0.2">
      <c r="A995" s="116">
        <v>20</v>
      </c>
      <c r="B995" s="22" t="s">
        <v>103</v>
      </c>
      <c r="C995" s="23" t="s">
        <v>12</v>
      </c>
      <c r="D995" s="89">
        <v>11.81</v>
      </c>
      <c r="E995" s="30">
        <v>145.56</v>
      </c>
      <c r="F995" s="65">
        <v>1719.0636000000002</v>
      </c>
    </row>
    <row r="996" spans="1:6" ht="45" x14ac:dyDescent="0.2">
      <c r="A996" s="117">
        <v>21</v>
      </c>
      <c r="B996" s="92" t="s">
        <v>151</v>
      </c>
      <c r="C996" s="68" t="s">
        <v>275</v>
      </c>
      <c r="D996" s="89">
        <v>41.15</v>
      </c>
      <c r="E996" s="13">
        <v>40.200000000000003</v>
      </c>
      <c r="F996" s="65">
        <v>1654.23</v>
      </c>
    </row>
    <row r="997" spans="1:6" ht="15" x14ac:dyDescent="0.2">
      <c r="A997" s="116">
        <v>22</v>
      </c>
      <c r="B997" s="67" t="s">
        <v>65</v>
      </c>
      <c r="C997" s="114" t="s">
        <v>5</v>
      </c>
      <c r="D997" s="89">
        <v>227</v>
      </c>
      <c r="E997" s="19">
        <v>3.15</v>
      </c>
      <c r="F997" s="65">
        <v>715.05</v>
      </c>
    </row>
    <row r="998" spans="1:6" ht="15" x14ac:dyDescent="0.2">
      <c r="A998" s="116"/>
      <c r="B998" s="69"/>
      <c r="C998" s="70"/>
      <c r="D998" s="79"/>
      <c r="E998" s="71"/>
      <c r="F998" s="65"/>
    </row>
    <row r="999" spans="1:6" ht="15" x14ac:dyDescent="0.25">
      <c r="A999" s="62" t="s">
        <v>43</v>
      </c>
      <c r="B999" s="62" t="s">
        <v>44</v>
      </c>
      <c r="C999" s="63"/>
      <c r="D999" s="88"/>
      <c r="E999" s="88"/>
      <c r="F999" s="65"/>
    </row>
    <row r="1000" spans="1:6" ht="15" x14ac:dyDescent="0.25">
      <c r="A1000" s="116">
        <v>1</v>
      </c>
      <c r="B1000" s="77" t="s">
        <v>23</v>
      </c>
      <c r="C1000" s="34" t="s">
        <v>5</v>
      </c>
      <c r="D1000" s="36">
        <v>109</v>
      </c>
      <c r="E1000" s="25">
        <v>22.18</v>
      </c>
      <c r="F1000" s="65">
        <v>2417.62</v>
      </c>
    </row>
    <row r="1001" spans="1:6" ht="15" x14ac:dyDescent="0.2">
      <c r="A1001" s="116">
        <v>2</v>
      </c>
      <c r="B1001" s="37" t="s">
        <v>24</v>
      </c>
      <c r="C1001" s="116" t="s">
        <v>6</v>
      </c>
      <c r="D1001" s="36">
        <v>1</v>
      </c>
      <c r="E1001" s="25">
        <v>69</v>
      </c>
      <c r="F1001" s="65">
        <v>69</v>
      </c>
    </row>
    <row r="1002" spans="1:6" ht="15" x14ac:dyDescent="0.2">
      <c r="A1002" s="116">
        <v>3</v>
      </c>
      <c r="B1002" s="26" t="s">
        <v>145</v>
      </c>
      <c r="C1002" s="116" t="s">
        <v>6</v>
      </c>
      <c r="D1002" s="36">
        <v>1</v>
      </c>
      <c r="E1002" s="89">
        <v>104.78</v>
      </c>
      <c r="F1002" s="65">
        <v>104.78</v>
      </c>
    </row>
    <row r="1003" spans="1:6" ht="15" x14ac:dyDescent="0.2">
      <c r="A1003" s="116">
        <v>4</v>
      </c>
      <c r="B1003" s="45" t="s">
        <v>277</v>
      </c>
      <c r="C1003" s="116" t="s">
        <v>6</v>
      </c>
      <c r="D1003" s="36">
        <v>1</v>
      </c>
      <c r="E1003" s="89">
        <v>86.97</v>
      </c>
      <c r="F1003" s="65">
        <v>86.97</v>
      </c>
    </row>
    <row r="1004" spans="1:6" ht="15" x14ac:dyDescent="0.2">
      <c r="A1004" s="116">
        <v>5</v>
      </c>
      <c r="B1004" s="37" t="s">
        <v>18</v>
      </c>
      <c r="C1004" s="78" t="s">
        <v>6</v>
      </c>
      <c r="D1004" s="36">
        <v>1</v>
      </c>
      <c r="E1004" s="25">
        <v>26.13</v>
      </c>
      <c r="F1004" s="65">
        <v>26.13</v>
      </c>
    </row>
    <row r="1005" spans="1:6" ht="30" x14ac:dyDescent="0.2">
      <c r="A1005" s="116">
        <v>6</v>
      </c>
      <c r="B1005" s="43" t="s">
        <v>19</v>
      </c>
      <c r="C1005" s="116" t="s">
        <v>6</v>
      </c>
      <c r="D1005" s="36">
        <v>1</v>
      </c>
      <c r="E1005" s="18">
        <v>460.86</v>
      </c>
      <c r="F1005" s="65">
        <v>460.86</v>
      </c>
    </row>
    <row r="1006" spans="1:6" ht="30" x14ac:dyDescent="0.25">
      <c r="A1006" s="116">
        <v>7</v>
      </c>
      <c r="B1006" s="81" t="s">
        <v>45</v>
      </c>
      <c r="C1006" s="116" t="s">
        <v>6</v>
      </c>
      <c r="D1006" s="36">
        <v>1</v>
      </c>
      <c r="E1006" s="17">
        <v>29.36</v>
      </c>
      <c r="F1006" s="65">
        <v>29.36</v>
      </c>
    </row>
    <row r="1007" spans="1:6" ht="15" x14ac:dyDescent="0.2">
      <c r="A1007" s="116">
        <v>8</v>
      </c>
      <c r="B1007" s="37" t="s">
        <v>20</v>
      </c>
      <c r="C1007" s="116" t="s">
        <v>6</v>
      </c>
      <c r="D1007" s="36">
        <v>1</v>
      </c>
      <c r="E1007" s="21">
        <v>870.85</v>
      </c>
      <c r="F1007" s="65">
        <v>870.85</v>
      </c>
    </row>
    <row r="1008" spans="1:6" ht="15" x14ac:dyDescent="0.2">
      <c r="A1008" s="116">
        <v>9</v>
      </c>
      <c r="B1008" s="37" t="s">
        <v>21</v>
      </c>
      <c r="C1008" s="116" t="s">
        <v>6</v>
      </c>
      <c r="D1008" s="36">
        <v>4</v>
      </c>
      <c r="E1008" s="27">
        <v>25.6</v>
      </c>
      <c r="F1008" s="65">
        <v>102.4</v>
      </c>
    </row>
    <row r="1009" spans="1:6" ht="15" x14ac:dyDescent="0.2">
      <c r="A1009" s="116">
        <v>10</v>
      </c>
      <c r="B1009" s="37" t="s">
        <v>170</v>
      </c>
      <c r="C1009" s="116" t="s">
        <v>6</v>
      </c>
      <c r="D1009" s="36">
        <v>1</v>
      </c>
      <c r="E1009" s="27">
        <v>297.58</v>
      </c>
      <c r="F1009" s="65">
        <v>297.58</v>
      </c>
    </row>
    <row r="1010" spans="1:6" ht="15" x14ac:dyDescent="0.2">
      <c r="A1010" s="116">
        <v>11</v>
      </c>
      <c r="B1010" s="37" t="s">
        <v>98</v>
      </c>
      <c r="C1010" s="116" t="s">
        <v>6</v>
      </c>
      <c r="D1010" s="36">
        <v>3</v>
      </c>
      <c r="E1010" s="89">
        <v>256.11</v>
      </c>
      <c r="F1010" s="65">
        <v>768.33</v>
      </c>
    </row>
    <row r="1011" spans="1:6" ht="15" x14ac:dyDescent="0.2">
      <c r="A1011" s="116">
        <v>12</v>
      </c>
      <c r="B1011" s="37" t="s">
        <v>99</v>
      </c>
      <c r="C1011" s="116" t="s">
        <v>6</v>
      </c>
      <c r="D1011" s="36">
        <v>3</v>
      </c>
      <c r="E1011" s="89">
        <v>241.75</v>
      </c>
      <c r="F1011" s="65">
        <v>725.25</v>
      </c>
    </row>
    <row r="1012" spans="1:6" ht="15" x14ac:dyDescent="0.2">
      <c r="A1012" s="116">
        <v>13</v>
      </c>
      <c r="B1012" s="37" t="s">
        <v>132</v>
      </c>
      <c r="C1012" s="116" t="s">
        <v>6</v>
      </c>
      <c r="D1012" s="36">
        <v>2</v>
      </c>
      <c r="E1012" s="25">
        <v>35.89</v>
      </c>
      <c r="F1012" s="65">
        <v>71.78</v>
      </c>
    </row>
    <row r="1013" spans="1:6" ht="15" x14ac:dyDescent="0.2">
      <c r="A1013" s="116">
        <v>14</v>
      </c>
      <c r="B1013" s="37" t="s">
        <v>51</v>
      </c>
      <c r="C1013" s="116" t="s">
        <v>6</v>
      </c>
      <c r="D1013" s="36">
        <v>6</v>
      </c>
      <c r="E1013" s="25">
        <v>29.65</v>
      </c>
      <c r="F1013" s="65">
        <v>177.89999999999998</v>
      </c>
    </row>
    <row r="1014" spans="1:6" ht="15" x14ac:dyDescent="0.2">
      <c r="A1014" s="116">
        <v>15</v>
      </c>
      <c r="B1014" s="37" t="s">
        <v>80</v>
      </c>
      <c r="C1014" s="116" t="s">
        <v>5</v>
      </c>
      <c r="D1014" s="36">
        <v>109</v>
      </c>
      <c r="E1014" s="28">
        <v>1.73</v>
      </c>
      <c r="F1014" s="65">
        <v>188.57</v>
      </c>
    </row>
    <row r="1015" spans="1:6" ht="15" x14ac:dyDescent="0.2">
      <c r="A1015" s="116">
        <v>16</v>
      </c>
      <c r="B1015" s="37" t="s">
        <v>22</v>
      </c>
      <c r="C1015" s="116" t="s">
        <v>5</v>
      </c>
      <c r="D1015" s="36">
        <v>109</v>
      </c>
      <c r="E1015" s="28">
        <v>0.92</v>
      </c>
      <c r="F1015" s="65">
        <v>100.28</v>
      </c>
    </row>
    <row r="1016" spans="1:6" ht="15" x14ac:dyDescent="0.2">
      <c r="A1016" s="116">
        <v>17</v>
      </c>
      <c r="B1016" s="37" t="s">
        <v>16</v>
      </c>
      <c r="C1016" s="116" t="s">
        <v>5</v>
      </c>
      <c r="D1016" s="36">
        <v>109</v>
      </c>
      <c r="E1016" s="28">
        <v>0.71</v>
      </c>
      <c r="F1016" s="65">
        <v>77.39</v>
      </c>
    </row>
    <row r="1017" spans="1:6" ht="15" x14ac:dyDescent="0.2">
      <c r="A1017" s="116">
        <v>18</v>
      </c>
      <c r="B1017" s="37" t="s">
        <v>17</v>
      </c>
      <c r="C1017" s="116" t="s">
        <v>5</v>
      </c>
      <c r="D1017" s="36">
        <v>109</v>
      </c>
      <c r="E1017" s="28">
        <v>0.85</v>
      </c>
      <c r="F1017" s="65">
        <v>92.649999999999991</v>
      </c>
    </row>
    <row r="1018" spans="1:6" ht="15" x14ac:dyDescent="0.2">
      <c r="A1018" s="48"/>
      <c r="B1018" s="39"/>
      <c r="C1018" s="39"/>
      <c r="D1018" s="40"/>
      <c r="E1018" s="110" t="s">
        <v>81</v>
      </c>
      <c r="F1018" s="73">
        <v>26099.209800000008</v>
      </c>
    </row>
    <row r="1019" spans="1:6" ht="15" x14ac:dyDescent="0.2">
      <c r="A1019" s="39"/>
      <c r="B1019" s="39"/>
      <c r="C1019" s="39"/>
      <c r="E1019" s="74" t="s">
        <v>82</v>
      </c>
      <c r="F1019" s="73">
        <v>5219.8419600000016</v>
      </c>
    </row>
    <row r="1020" spans="1:6" ht="14.25" x14ac:dyDescent="0.2">
      <c r="A1020" s="49"/>
      <c r="B1020" s="91"/>
      <c r="C1020" s="91"/>
      <c r="D1020" s="86"/>
      <c r="E1020" s="112" t="s">
        <v>83</v>
      </c>
      <c r="F1020" s="73">
        <v>31319.051760000009</v>
      </c>
    </row>
    <row r="1022" spans="1:6" ht="14.25" x14ac:dyDescent="0.2">
      <c r="A1022" s="740" t="s">
        <v>211</v>
      </c>
      <c r="B1022" s="740"/>
      <c r="C1022" s="740"/>
      <c r="D1022" s="740"/>
      <c r="E1022" s="740"/>
      <c r="F1022" s="740"/>
    </row>
    <row r="1023" spans="1:6" ht="14.25" x14ac:dyDescent="0.2">
      <c r="A1023" s="740"/>
      <c r="B1023" s="740"/>
      <c r="C1023" s="740"/>
      <c r="D1023" s="740"/>
      <c r="E1023" s="740"/>
      <c r="F1023" s="740"/>
    </row>
    <row r="1024" spans="1:6" ht="14.25" x14ac:dyDescent="0.2">
      <c r="A1024" s="53" t="s">
        <v>1</v>
      </c>
      <c r="B1024" s="54" t="s">
        <v>2</v>
      </c>
      <c r="C1024" s="55" t="s">
        <v>3</v>
      </c>
      <c r="D1024" s="54" t="s">
        <v>9</v>
      </c>
      <c r="E1024" s="54" t="s">
        <v>13</v>
      </c>
      <c r="F1024" s="56" t="s">
        <v>15</v>
      </c>
    </row>
    <row r="1025" spans="1:6" ht="14.25" x14ac:dyDescent="0.2">
      <c r="A1025" s="57" t="s">
        <v>4</v>
      </c>
      <c r="B1025" s="58"/>
      <c r="C1025" s="59"/>
      <c r="D1025" s="58"/>
      <c r="E1025" s="60" t="s">
        <v>14</v>
      </c>
      <c r="F1025" s="61"/>
    </row>
    <row r="1026" spans="1:6" ht="15" x14ac:dyDescent="0.2">
      <c r="A1026" s="44">
        <v>1</v>
      </c>
      <c r="B1026" s="44">
        <v>2</v>
      </c>
      <c r="C1026" s="44">
        <v>3</v>
      </c>
      <c r="D1026" s="44">
        <v>4</v>
      </c>
      <c r="E1026" s="44">
        <v>5</v>
      </c>
      <c r="F1026" s="44">
        <v>6</v>
      </c>
    </row>
    <row r="1027" spans="1:6" ht="15" x14ac:dyDescent="0.25">
      <c r="A1027" s="62" t="s">
        <v>40</v>
      </c>
      <c r="B1027" s="62" t="s">
        <v>41</v>
      </c>
      <c r="C1027" s="63"/>
      <c r="D1027" s="87"/>
      <c r="E1027" s="87"/>
      <c r="F1027" s="64"/>
    </row>
    <row r="1028" spans="1:6" ht="15" x14ac:dyDescent="0.2">
      <c r="A1028" s="116">
        <v>1</v>
      </c>
      <c r="B1028" s="35" t="s">
        <v>48</v>
      </c>
      <c r="C1028" s="116" t="s">
        <v>5</v>
      </c>
      <c r="D1028" s="89">
        <v>558</v>
      </c>
      <c r="E1028" s="89">
        <v>3.55</v>
      </c>
      <c r="F1028" s="65">
        <v>1980.8999999999999</v>
      </c>
    </row>
    <row r="1029" spans="1:6" ht="30" x14ac:dyDescent="0.2">
      <c r="A1029" s="116">
        <v>2</v>
      </c>
      <c r="B1029" s="35" t="s">
        <v>42</v>
      </c>
      <c r="C1029" s="116" t="s">
        <v>274</v>
      </c>
      <c r="D1029" s="89">
        <v>200.7</v>
      </c>
      <c r="E1029" s="89">
        <v>5.43</v>
      </c>
      <c r="F1029" s="65">
        <v>1089.8009999999999</v>
      </c>
    </row>
    <row r="1030" spans="1:6" ht="15" x14ac:dyDescent="0.2">
      <c r="A1030" s="116">
        <v>3</v>
      </c>
      <c r="B1030" s="35" t="s">
        <v>0</v>
      </c>
      <c r="C1030" s="116" t="s">
        <v>5</v>
      </c>
      <c r="D1030" s="89">
        <v>15</v>
      </c>
      <c r="E1030" s="3">
        <v>5.88</v>
      </c>
      <c r="F1030" s="65">
        <v>88.2</v>
      </c>
    </row>
    <row r="1031" spans="1:6" ht="15" x14ac:dyDescent="0.2">
      <c r="A1031" s="116">
        <v>4</v>
      </c>
      <c r="B1031" s="35" t="s">
        <v>25</v>
      </c>
      <c r="C1031" s="116" t="s">
        <v>274</v>
      </c>
      <c r="D1031" s="89">
        <v>15</v>
      </c>
      <c r="E1031" s="3">
        <v>4.46</v>
      </c>
      <c r="F1031" s="65">
        <v>66.900000000000006</v>
      </c>
    </row>
    <row r="1032" spans="1:6" ht="30" x14ac:dyDescent="0.2">
      <c r="A1032" s="116">
        <v>5</v>
      </c>
      <c r="B1032" s="35" t="s">
        <v>96</v>
      </c>
      <c r="C1032" s="34" t="s">
        <v>275</v>
      </c>
      <c r="D1032" s="89">
        <v>22.32</v>
      </c>
      <c r="E1032" s="89">
        <v>16.91</v>
      </c>
      <c r="F1032" s="65">
        <v>377.43119999999999</v>
      </c>
    </row>
    <row r="1033" spans="1:6" ht="30" x14ac:dyDescent="0.2">
      <c r="A1033" s="737">
        <v>6</v>
      </c>
      <c r="B1033" s="35" t="s">
        <v>49</v>
      </c>
      <c r="C1033" s="34"/>
      <c r="D1033" s="89"/>
      <c r="E1033" s="90"/>
      <c r="F1033" s="65"/>
    </row>
    <row r="1034" spans="1:6" ht="15" x14ac:dyDescent="0.2">
      <c r="A1034" s="738"/>
      <c r="B1034" s="4" t="s">
        <v>104</v>
      </c>
      <c r="C1034" s="34" t="s">
        <v>275</v>
      </c>
      <c r="D1034" s="89">
        <v>263.14</v>
      </c>
      <c r="E1034" s="6">
        <v>6.78</v>
      </c>
      <c r="F1034" s="65">
        <v>1784.0891999999999</v>
      </c>
    </row>
    <row r="1035" spans="1:6" ht="15" x14ac:dyDescent="0.2">
      <c r="A1035" s="739"/>
      <c r="B1035" s="5" t="s">
        <v>105</v>
      </c>
      <c r="C1035" s="34" t="s">
        <v>275</v>
      </c>
      <c r="D1035" s="89">
        <v>65.78</v>
      </c>
      <c r="E1035" s="7">
        <v>24.85</v>
      </c>
      <c r="F1035" s="65">
        <v>1634.633</v>
      </c>
    </row>
    <row r="1036" spans="1:6" ht="30" x14ac:dyDescent="0.2">
      <c r="A1036" s="117">
        <v>7</v>
      </c>
      <c r="B1036" s="46" t="s">
        <v>26</v>
      </c>
      <c r="C1036" s="34" t="s">
        <v>275</v>
      </c>
      <c r="D1036" s="89">
        <v>65.78</v>
      </c>
      <c r="E1036" s="8">
        <v>6.49</v>
      </c>
      <c r="F1036" s="65">
        <v>426.91220000000004</v>
      </c>
    </row>
    <row r="1037" spans="1:6" ht="15" x14ac:dyDescent="0.2">
      <c r="A1037" s="116">
        <v>8</v>
      </c>
      <c r="B1037" s="47" t="s">
        <v>27</v>
      </c>
      <c r="C1037" s="34" t="s">
        <v>275</v>
      </c>
      <c r="D1037" s="89">
        <v>65.78</v>
      </c>
      <c r="E1037" s="9">
        <v>4.8899999999999997</v>
      </c>
      <c r="F1037" s="65">
        <v>321.66419999999999</v>
      </c>
    </row>
    <row r="1038" spans="1:6" ht="30" x14ac:dyDescent="0.2">
      <c r="A1038" s="117">
        <v>9</v>
      </c>
      <c r="B1038" s="43" t="s">
        <v>95</v>
      </c>
      <c r="C1038" s="34" t="s">
        <v>275</v>
      </c>
      <c r="D1038" s="89">
        <v>328.92</v>
      </c>
      <c r="E1038" s="10">
        <v>14.6</v>
      </c>
      <c r="F1038" s="65">
        <v>4802.232</v>
      </c>
    </row>
    <row r="1039" spans="1:6" ht="15" x14ac:dyDescent="0.2">
      <c r="A1039" s="116">
        <v>10</v>
      </c>
      <c r="B1039" s="37" t="s">
        <v>276</v>
      </c>
      <c r="C1039" s="116" t="s">
        <v>274</v>
      </c>
      <c r="D1039" s="89">
        <v>367.2</v>
      </c>
      <c r="E1039" s="11">
        <v>4.2300000000000004</v>
      </c>
      <c r="F1039" s="65">
        <v>1553.2560000000001</v>
      </c>
    </row>
    <row r="1040" spans="1:6" ht="60" x14ac:dyDescent="0.2">
      <c r="A1040" s="117">
        <v>11</v>
      </c>
      <c r="B1040" s="84" t="s">
        <v>84</v>
      </c>
      <c r="C1040" s="34" t="s">
        <v>275</v>
      </c>
      <c r="D1040" s="89">
        <v>79.680000000000007</v>
      </c>
      <c r="E1040" s="12">
        <v>41.85</v>
      </c>
      <c r="F1040" s="65">
        <v>3334.6080000000002</v>
      </c>
    </row>
    <row r="1041" spans="1:6" ht="45" x14ac:dyDescent="0.2">
      <c r="A1041" s="116">
        <v>12</v>
      </c>
      <c r="B1041" s="85" t="s">
        <v>148</v>
      </c>
      <c r="C1041" s="34" t="s">
        <v>275</v>
      </c>
      <c r="D1041" s="89">
        <v>143.31</v>
      </c>
      <c r="E1041" s="13">
        <v>40.200000000000003</v>
      </c>
      <c r="F1041" s="65">
        <v>5761.0620000000008</v>
      </c>
    </row>
    <row r="1042" spans="1:6" ht="30" x14ac:dyDescent="0.2">
      <c r="A1042" s="116">
        <v>13</v>
      </c>
      <c r="B1042" s="95" t="s">
        <v>150</v>
      </c>
      <c r="C1042" s="34" t="s">
        <v>275</v>
      </c>
      <c r="D1042" s="89">
        <v>7.83</v>
      </c>
      <c r="E1042" s="13">
        <v>15.73</v>
      </c>
      <c r="F1042" s="65">
        <v>123.16590000000001</v>
      </c>
    </row>
    <row r="1043" spans="1:6" ht="15" x14ac:dyDescent="0.2">
      <c r="A1043" s="117">
        <v>13</v>
      </c>
      <c r="B1043" s="37" t="s">
        <v>7</v>
      </c>
      <c r="C1043" s="116" t="s">
        <v>8</v>
      </c>
      <c r="D1043" s="36">
        <v>4</v>
      </c>
      <c r="E1043" s="14">
        <v>82.8</v>
      </c>
      <c r="F1043" s="65">
        <v>331.2</v>
      </c>
    </row>
    <row r="1044" spans="1:6" ht="15" x14ac:dyDescent="0.25">
      <c r="A1044" s="116">
        <v>14</v>
      </c>
      <c r="B1044" s="32" t="s">
        <v>106</v>
      </c>
      <c r="C1044" s="83" t="s">
        <v>5</v>
      </c>
      <c r="D1044" s="89">
        <v>15</v>
      </c>
      <c r="E1044" s="15">
        <v>35.97</v>
      </c>
      <c r="F1044" s="65">
        <v>539.54999999999995</v>
      </c>
    </row>
    <row r="1045" spans="1:6" ht="15" x14ac:dyDescent="0.2">
      <c r="A1045" s="117">
        <v>15</v>
      </c>
      <c r="B1045" s="38" t="s">
        <v>85</v>
      </c>
      <c r="C1045" s="116" t="s">
        <v>274</v>
      </c>
      <c r="D1045" s="89">
        <v>15</v>
      </c>
      <c r="E1045" s="15">
        <v>43.88</v>
      </c>
      <c r="F1045" s="65">
        <v>658.2</v>
      </c>
    </row>
    <row r="1046" spans="1:6" ht="30" x14ac:dyDescent="0.2">
      <c r="A1046" s="116">
        <v>16</v>
      </c>
      <c r="B1046" s="31" t="s">
        <v>101</v>
      </c>
      <c r="C1046" s="116" t="s">
        <v>12</v>
      </c>
      <c r="D1046" s="89">
        <v>19.27</v>
      </c>
      <c r="E1046" s="16">
        <v>189.85</v>
      </c>
      <c r="F1046" s="65">
        <v>3658.4094999999998</v>
      </c>
    </row>
    <row r="1047" spans="1:6" ht="15" x14ac:dyDescent="0.2">
      <c r="A1047" s="117">
        <v>17</v>
      </c>
      <c r="B1047" s="31" t="s">
        <v>124</v>
      </c>
      <c r="C1047" s="116" t="s">
        <v>274</v>
      </c>
      <c r="D1047" s="89">
        <v>200.7</v>
      </c>
      <c r="E1047" s="16">
        <v>1.8</v>
      </c>
      <c r="F1047" s="65">
        <v>361.26</v>
      </c>
    </row>
    <row r="1048" spans="1:6" ht="15" x14ac:dyDescent="0.2">
      <c r="A1048" s="116">
        <v>18</v>
      </c>
      <c r="B1048" s="31" t="s">
        <v>125</v>
      </c>
      <c r="C1048" s="116" t="s">
        <v>274</v>
      </c>
      <c r="D1048" s="89">
        <v>200.7</v>
      </c>
      <c r="E1048" s="16">
        <v>1.58</v>
      </c>
      <c r="F1048" s="65">
        <v>317.10599999999999</v>
      </c>
    </row>
    <row r="1049" spans="1:6" ht="30" x14ac:dyDescent="0.2">
      <c r="A1049" s="117">
        <v>19</v>
      </c>
      <c r="B1049" s="31" t="s">
        <v>102</v>
      </c>
      <c r="C1049" s="68" t="s">
        <v>12</v>
      </c>
      <c r="D1049" s="89">
        <v>18.46</v>
      </c>
      <c r="E1049" s="16">
        <v>180.98</v>
      </c>
      <c r="F1049" s="65">
        <v>3340.8908000000001</v>
      </c>
    </row>
    <row r="1050" spans="1:6" ht="30" x14ac:dyDescent="0.2">
      <c r="A1050" s="116">
        <v>20</v>
      </c>
      <c r="B1050" s="22" t="s">
        <v>103</v>
      </c>
      <c r="C1050" s="23" t="s">
        <v>12</v>
      </c>
      <c r="D1050" s="89">
        <v>26.49</v>
      </c>
      <c r="E1050" s="30">
        <v>145.56</v>
      </c>
      <c r="F1050" s="65">
        <v>3855.8843999999999</v>
      </c>
    </row>
    <row r="1051" spans="1:6" ht="45" x14ac:dyDescent="0.2">
      <c r="A1051" s="117">
        <v>21</v>
      </c>
      <c r="B1051" s="92" t="s">
        <v>151</v>
      </c>
      <c r="C1051" s="68" t="s">
        <v>275</v>
      </c>
      <c r="D1051" s="89">
        <v>92.32</v>
      </c>
      <c r="E1051" s="13">
        <v>40.200000000000003</v>
      </c>
      <c r="F1051" s="65">
        <v>3711.2640000000001</v>
      </c>
    </row>
    <row r="1052" spans="1:6" ht="15" x14ac:dyDescent="0.2">
      <c r="A1052" s="116">
        <v>22</v>
      </c>
      <c r="B1052" s="67" t="s">
        <v>65</v>
      </c>
      <c r="C1052" s="114" t="s">
        <v>5</v>
      </c>
      <c r="D1052" s="89">
        <v>558</v>
      </c>
      <c r="E1052" s="19">
        <v>3.15</v>
      </c>
      <c r="F1052" s="65">
        <v>1757.7</v>
      </c>
    </row>
    <row r="1053" spans="1:6" ht="15" x14ac:dyDescent="0.2">
      <c r="A1053" s="116"/>
      <c r="B1053" s="69"/>
      <c r="C1053" s="70"/>
      <c r="D1053" s="79"/>
      <c r="E1053" s="71"/>
      <c r="F1053" s="65"/>
    </row>
    <row r="1054" spans="1:6" ht="15" x14ac:dyDescent="0.25">
      <c r="A1054" s="62" t="s">
        <v>43</v>
      </c>
      <c r="B1054" s="62" t="s">
        <v>44</v>
      </c>
      <c r="C1054" s="63"/>
      <c r="D1054" s="88"/>
      <c r="E1054" s="88"/>
      <c r="F1054" s="65"/>
    </row>
    <row r="1055" spans="1:6" ht="15" x14ac:dyDescent="0.25">
      <c r="A1055" s="116">
        <v>1</v>
      </c>
      <c r="B1055" s="77" t="s">
        <v>23</v>
      </c>
      <c r="C1055" s="34" t="s">
        <v>5</v>
      </c>
      <c r="D1055" s="36">
        <v>204</v>
      </c>
      <c r="E1055" s="25">
        <v>22.18</v>
      </c>
      <c r="F1055" s="65">
        <v>4524.72</v>
      </c>
    </row>
    <row r="1056" spans="1:6" ht="15" x14ac:dyDescent="0.2">
      <c r="A1056" s="116">
        <v>2</v>
      </c>
      <c r="B1056" s="37" t="s">
        <v>18</v>
      </c>
      <c r="C1056" s="78" t="s">
        <v>6</v>
      </c>
      <c r="D1056" s="36">
        <v>1</v>
      </c>
      <c r="E1056" s="25">
        <v>26.13</v>
      </c>
      <c r="F1056" s="65">
        <v>26.13</v>
      </c>
    </row>
    <row r="1057" spans="1:6" ht="30" x14ac:dyDescent="0.25">
      <c r="A1057" s="116">
        <v>3</v>
      </c>
      <c r="B1057" s="81" t="s">
        <v>45</v>
      </c>
      <c r="C1057" s="116" t="s">
        <v>6</v>
      </c>
      <c r="D1057" s="36">
        <v>1</v>
      </c>
      <c r="E1057" s="17">
        <v>29.36</v>
      </c>
      <c r="F1057" s="65">
        <v>29.36</v>
      </c>
    </row>
    <row r="1058" spans="1:6" ht="15" x14ac:dyDescent="0.2">
      <c r="A1058" s="116">
        <v>4</v>
      </c>
      <c r="B1058" s="37" t="s">
        <v>108</v>
      </c>
      <c r="C1058" s="116" t="s">
        <v>6</v>
      </c>
      <c r="D1058" s="36">
        <v>4</v>
      </c>
      <c r="E1058" s="89">
        <v>289.47000000000003</v>
      </c>
      <c r="F1058" s="65">
        <v>1157.8800000000001</v>
      </c>
    </row>
    <row r="1059" spans="1:6" ht="15" x14ac:dyDescent="0.2">
      <c r="A1059" s="116">
        <v>5</v>
      </c>
      <c r="B1059" s="37" t="s">
        <v>98</v>
      </c>
      <c r="C1059" s="116" t="s">
        <v>6</v>
      </c>
      <c r="D1059" s="36">
        <v>7</v>
      </c>
      <c r="E1059" s="89">
        <v>256.11</v>
      </c>
      <c r="F1059" s="65">
        <v>1792.77</v>
      </c>
    </row>
    <row r="1060" spans="1:6" ht="15" x14ac:dyDescent="0.2">
      <c r="A1060" s="116">
        <v>6</v>
      </c>
      <c r="B1060" s="37" t="s">
        <v>99</v>
      </c>
      <c r="C1060" s="116" t="s">
        <v>6</v>
      </c>
      <c r="D1060" s="36">
        <v>4</v>
      </c>
      <c r="E1060" s="89">
        <v>241.75</v>
      </c>
      <c r="F1060" s="65">
        <v>967</v>
      </c>
    </row>
    <row r="1061" spans="1:6" ht="15" x14ac:dyDescent="0.2">
      <c r="A1061" s="116">
        <v>7</v>
      </c>
      <c r="B1061" s="37" t="s">
        <v>51</v>
      </c>
      <c r="C1061" s="116" t="s">
        <v>6</v>
      </c>
      <c r="D1061" s="36">
        <v>10</v>
      </c>
      <c r="E1061" s="25">
        <v>29.65</v>
      </c>
      <c r="F1061" s="65">
        <v>296.5</v>
      </c>
    </row>
    <row r="1062" spans="1:6" ht="15" x14ac:dyDescent="0.2">
      <c r="A1062" s="116">
        <v>8</v>
      </c>
      <c r="B1062" s="37" t="s">
        <v>80</v>
      </c>
      <c r="C1062" s="116" t="s">
        <v>5</v>
      </c>
      <c r="D1062" s="36">
        <v>204</v>
      </c>
      <c r="E1062" s="28">
        <v>1.73</v>
      </c>
      <c r="F1062" s="65">
        <v>352.92</v>
      </c>
    </row>
    <row r="1063" spans="1:6" ht="15" x14ac:dyDescent="0.2">
      <c r="A1063" s="116">
        <v>9</v>
      </c>
      <c r="B1063" s="37" t="s">
        <v>22</v>
      </c>
      <c r="C1063" s="116" t="s">
        <v>5</v>
      </c>
      <c r="D1063" s="36">
        <v>204</v>
      </c>
      <c r="E1063" s="28">
        <v>0.92</v>
      </c>
      <c r="F1063" s="65">
        <v>187.68</v>
      </c>
    </row>
    <row r="1064" spans="1:6" ht="15" x14ac:dyDescent="0.2">
      <c r="A1064" s="116">
        <v>10</v>
      </c>
      <c r="B1064" s="37" t="s">
        <v>16</v>
      </c>
      <c r="C1064" s="116" t="s">
        <v>5</v>
      </c>
      <c r="D1064" s="36">
        <v>204</v>
      </c>
      <c r="E1064" s="28">
        <v>0.71</v>
      </c>
      <c r="F1064" s="65">
        <v>144.84</v>
      </c>
    </row>
    <row r="1065" spans="1:6" ht="15" x14ac:dyDescent="0.2">
      <c r="A1065" s="116">
        <v>11</v>
      </c>
      <c r="B1065" s="37" t="s">
        <v>17</v>
      </c>
      <c r="C1065" s="116" t="s">
        <v>5</v>
      </c>
      <c r="D1065" s="36">
        <v>204</v>
      </c>
      <c r="E1065" s="28">
        <v>0.85</v>
      </c>
      <c r="F1065" s="65">
        <v>173.4</v>
      </c>
    </row>
    <row r="1066" spans="1:6" ht="15" x14ac:dyDescent="0.2">
      <c r="A1066" s="48"/>
      <c r="B1066" s="39"/>
      <c r="C1066" s="39"/>
      <c r="D1066" s="40"/>
      <c r="E1066" s="110" t="s">
        <v>81</v>
      </c>
      <c r="F1066" s="73">
        <v>51529.51939999999</v>
      </c>
    </row>
    <row r="1067" spans="1:6" ht="15" x14ac:dyDescent="0.2">
      <c r="A1067" s="39"/>
      <c r="B1067" s="39"/>
      <c r="C1067" s="39"/>
      <c r="E1067" s="74" t="s">
        <v>82</v>
      </c>
      <c r="F1067" s="73">
        <v>10305.903879999998</v>
      </c>
    </row>
    <row r="1068" spans="1:6" ht="14.25" x14ac:dyDescent="0.2">
      <c r="A1068" s="49"/>
      <c r="B1068" s="91"/>
      <c r="C1068" s="91"/>
      <c r="D1068" s="86"/>
      <c r="E1068" s="112" t="s">
        <v>83</v>
      </c>
      <c r="F1068" s="73">
        <v>61835.423279999988</v>
      </c>
    </row>
    <row r="1070" spans="1:6" ht="14.25" x14ac:dyDescent="0.2">
      <c r="A1070" s="740" t="s">
        <v>213</v>
      </c>
      <c r="B1070" s="740"/>
      <c r="C1070" s="740"/>
      <c r="D1070" s="740"/>
      <c r="E1070" s="740"/>
      <c r="F1070" s="740"/>
    </row>
    <row r="1071" spans="1:6" ht="14.25" x14ac:dyDescent="0.2">
      <c r="A1071" s="740"/>
      <c r="B1071" s="740"/>
      <c r="C1071" s="740"/>
      <c r="D1071" s="740"/>
      <c r="E1071" s="740"/>
      <c r="F1071" s="740"/>
    </row>
    <row r="1072" spans="1:6" ht="14.25" x14ac:dyDescent="0.2">
      <c r="A1072" s="53" t="s">
        <v>1</v>
      </c>
      <c r="B1072" s="54" t="s">
        <v>2</v>
      </c>
      <c r="C1072" s="55" t="s">
        <v>3</v>
      </c>
      <c r="D1072" s="54" t="s">
        <v>9</v>
      </c>
      <c r="E1072" s="54" t="s">
        <v>13</v>
      </c>
      <c r="F1072" s="56" t="s">
        <v>15</v>
      </c>
    </row>
    <row r="1073" spans="1:6" ht="14.25" x14ac:dyDescent="0.2">
      <c r="A1073" s="57" t="s">
        <v>4</v>
      </c>
      <c r="B1073" s="58"/>
      <c r="C1073" s="59"/>
      <c r="D1073" s="58"/>
      <c r="E1073" s="60" t="s">
        <v>14</v>
      </c>
      <c r="F1073" s="61"/>
    </row>
    <row r="1074" spans="1:6" ht="15" x14ac:dyDescent="0.2">
      <c r="A1074" s="44">
        <v>1</v>
      </c>
      <c r="B1074" s="44">
        <v>2</v>
      </c>
      <c r="C1074" s="44">
        <v>3</v>
      </c>
      <c r="D1074" s="44">
        <v>4</v>
      </c>
      <c r="E1074" s="44">
        <v>5</v>
      </c>
      <c r="F1074" s="44">
        <v>6</v>
      </c>
    </row>
    <row r="1075" spans="1:6" ht="15" x14ac:dyDescent="0.25">
      <c r="A1075" s="62" t="s">
        <v>40</v>
      </c>
      <c r="B1075" s="62" t="s">
        <v>41</v>
      </c>
      <c r="C1075" s="63"/>
      <c r="D1075" s="87"/>
      <c r="E1075" s="87"/>
      <c r="F1075" s="64"/>
    </row>
    <row r="1076" spans="1:6" ht="15" x14ac:dyDescent="0.2">
      <c r="A1076" s="116">
        <v>1</v>
      </c>
      <c r="B1076" s="35" t="s">
        <v>48</v>
      </c>
      <c r="C1076" s="116" t="s">
        <v>5</v>
      </c>
      <c r="D1076" s="89">
        <v>196</v>
      </c>
      <c r="E1076" s="89">
        <v>3.55</v>
      </c>
      <c r="F1076" s="65">
        <v>695.8</v>
      </c>
    </row>
    <row r="1077" spans="1:6" ht="30" x14ac:dyDescent="0.2">
      <c r="A1077" s="116">
        <v>2</v>
      </c>
      <c r="B1077" s="35" t="s">
        <v>42</v>
      </c>
      <c r="C1077" s="116" t="s">
        <v>274</v>
      </c>
      <c r="D1077" s="89">
        <v>70.3</v>
      </c>
      <c r="E1077" s="89">
        <v>5.43</v>
      </c>
      <c r="F1077" s="65">
        <v>381.72899999999998</v>
      </c>
    </row>
    <row r="1078" spans="1:6" ht="15" x14ac:dyDescent="0.2">
      <c r="A1078" s="116">
        <v>3</v>
      </c>
      <c r="B1078" s="35" t="s">
        <v>0</v>
      </c>
      <c r="C1078" s="116" t="s">
        <v>5</v>
      </c>
      <c r="D1078" s="89">
        <v>9</v>
      </c>
      <c r="E1078" s="3">
        <v>5.88</v>
      </c>
      <c r="F1078" s="65">
        <v>52.92</v>
      </c>
    </row>
    <row r="1079" spans="1:6" ht="15" x14ac:dyDescent="0.2">
      <c r="A1079" s="116">
        <v>4</v>
      </c>
      <c r="B1079" s="35" t="s">
        <v>25</v>
      </c>
      <c r="C1079" s="116" t="s">
        <v>274</v>
      </c>
      <c r="D1079" s="89">
        <v>9</v>
      </c>
      <c r="E1079" s="3">
        <v>4.46</v>
      </c>
      <c r="F1079" s="65">
        <v>40.14</v>
      </c>
    </row>
    <row r="1080" spans="1:6" ht="30" x14ac:dyDescent="0.2">
      <c r="A1080" s="116">
        <v>5</v>
      </c>
      <c r="B1080" s="35" t="s">
        <v>96</v>
      </c>
      <c r="C1080" s="34" t="s">
        <v>275</v>
      </c>
      <c r="D1080" s="89">
        <v>8.3800000000000008</v>
      </c>
      <c r="E1080" s="89">
        <v>16.91</v>
      </c>
      <c r="F1080" s="65">
        <v>141.70580000000001</v>
      </c>
    </row>
    <row r="1081" spans="1:6" ht="30" x14ac:dyDescent="0.2">
      <c r="A1081" s="737">
        <v>6</v>
      </c>
      <c r="B1081" s="35" t="s">
        <v>49</v>
      </c>
      <c r="C1081" s="34"/>
      <c r="D1081" s="89"/>
      <c r="E1081" s="90"/>
      <c r="F1081" s="65"/>
    </row>
    <row r="1082" spans="1:6" ht="15" x14ac:dyDescent="0.2">
      <c r="A1082" s="738"/>
      <c r="B1082" s="4" t="s">
        <v>104</v>
      </c>
      <c r="C1082" s="34" t="s">
        <v>275</v>
      </c>
      <c r="D1082" s="89">
        <v>92.14</v>
      </c>
      <c r="E1082" s="6">
        <v>6.78</v>
      </c>
      <c r="F1082" s="65">
        <v>624.70920000000001</v>
      </c>
    </row>
    <row r="1083" spans="1:6" ht="15" x14ac:dyDescent="0.2">
      <c r="A1083" s="739"/>
      <c r="B1083" s="5" t="s">
        <v>105</v>
      </c>
      <c r="C1083" s="34" t="s">
        <v>275</v>
      </c>
      <c r="D1083" s="89">
        <v>23.04</v>
      </c>
      <c r="E1083" s="7">
        <v>24.85</v>
      </c>
      <c r="F1083" s="65">
        <v>572.54399999999998</v>
      </c>
    </row>
    <row r="1084" spans="1:6" ht="30" x14ac:dyDescent="0.2">
      <c r="A1084" s="117">
        <v>7</v>
      </c>
      <c r="B1084" s="46" t="s">
        <v>26</v>
      </c>
      <c r="C1084" s="34" t="s">
        <v>275</v>
      </c>
      <c r="D1084" s="89">
        <v>23.04</v>
      </c>
      <c r="E1084" s="8">
        <v>6.49</v>
      </c>
      <c r="F1084" s="65">
        <v>149.52959999999999</v>
      </c>
    </row>
    <row r="1085" spans="1:6" ht="15" x14ac:dyDescent="0.2">
      <c r="A1085" s="116">
        <v>8</v>
      </c>
      <c r="B1085" s="47" t="s">
        <v>27</v>
      </c>
      <c r="C1085" s="34" t="s">
        <v>275</v>
      </c>
      <c r="D1085" s="89">
        <v>23.04</v>
      </c>
      <c r="E1085" s="9">
        <v>4.8899999999999997</v>
      </c>
      <c r="F1085" s="65">
        <v>112.66559999999998</v>
      </c>
    </row>
    <row r="1086" spans="1:6" ht="30" x14ac:dyDescent="0.2">
      <c r="A1086" s="117">
        <v>9</v>
      </c>
      <c r="B1086" s="43" t="s">
        <v>95</v>
      </c>
      <c r="C1086" s="34" t="s">
        <v>275</v>
      </c>
      <c r="D1086" s="89">
        <v>115.18</v>
      </c>
      <c r="E1086" s="10">
        <v>14.6</v>
      </c>
      <c r="F1086" s="65">
        <v>1681.6280000000002</v>
      </c>
    </row>
    <row r="1087" spans="1:6" ht="15" x14ac:dyDescent="0.2">
      <c r="A1087" s="116">
        <v>10</v>
      </c>
      <c r="B1087" s="37" t="s">
        <v>276</v>
      </c>
      <c r="C1087" s="116" t="s">
        <v>274</v>
      </c>
      <c r="D1087" s="89">
        <v>127.8</v>
      </c>
      <c r="E1087" s="11">
        <v>4.2300000000000004</v>
      </c>
      <c r="F1087" s="65">
        <v>540.59400000000005</v>
      </c>
    </row>
    <row r="1088" spans="1:6" ht="60" x14ac:dyDescent="0.2">
      <c r="A1088" s="117">
        <v>11</v>
      </c>
      <c r="B1088" s="84" t="s">
        <v>84</v>
      </c>
      <c r="C1088" s="34" t="s">
        <v>275</v>
      </c>
      <c r="D1088" s="89">
        <v>29.13</v>
      </c>
      <c r="E1088" s="12">
        <v>41.85</v>
      </c>
      <c r="F1088" s="65">
        <v>1219.0905</v>
      </c>
    </row>
    <row r="1089" spans="1:6" ht="45" x14ac:dyDescent="0.2">
      <c r="A1089" s="116">
        <v>12</v>
      </c>
      <c r="B1089" s="85" t="s">
        <v>148</v>
      </c>
      <c r="C1089" s="34" t="s">
        <v>275</v>
      </c>
      <c r="D1089" s="89">
        <v>52.25</v>
      </c>
      <c r="E1089" s="13">
        <v>40.200000000000003</v>
      </c>
      <c r="F1089" s="65">
        <v>2100.4500000000003</v>
      </c>
    </row>
    <row r="1090" spans="1:6" ht="15" x14ac:dyDescent="0.2">
      <c r="A1090" s="117">
        <v>13</v>
      </c>
      <c r="B1090" s="37" t="s">
        <v>7</v>
      </c>
      <c r="C1090" s="116" t="s">
        <v>8</v>
      </c>
      <c r="D1090" s="36">
        <v>1</v>
      </c>
      <c r="E1090" s="14">
        <v>82.8</v>
      </c>
      <c r="F1090" s="65">
        <v>82.8</v>
      </c>
    </row>
    <row r="1091" spans="1:6" ht="15" x14ac:dyDescent="0.25">
      <c r="A1091" s="116">
        <v>14</v>
      </c>
      <c r="B1091" s="32" t="s">
        <v>106</v>
      </c>
      <c r="C1091" s="83" t="s">
        <v>5</v>
      </c>
      <c r="D1091" s="89">
        <v>9</v>
      </c>
      <c r="E1091" s="15">
        <v>35.97</v>
      </c>
      <c r="F1091" s="65">
        <v>323.73</v>
      </c>
    </row>
    <row r="1092" spans="1:6" ht="15" x14ac:dyDescent="0.2">
      <c r="A1092" s="117">
        <v>15</v>
      </c>
      <c r="B1092" s="38" t="s">
        <v>85</v>
      </c>
      <c r="C1092" s="116" t="s">
        <v>274</v>
      </c>
      <c r="D1092" s="89">
        <v>9</v>
      </c>
      <c r="E1092" s="15">
        <v>43.88</v>
      </c>
      <c r="F1092" s="65">
        <v>394.92</v>
      </c>
    </row>
    <row r="1093" spans="1:6" ht="30" x14ac:dyDescent="0.2">
      <c r="A1093" s="116">
        <v>16</v>
      </c>
      <c r="B1093" s="31" t="s">
        <v>101</v>
      </c>
      <c r="C1093" s="116" t="s">
        <v>12</v>
      </c>
      <c r="D1093" s="89">
        <v>6.75</v>
      </c>
      <c r="E1093" s="16">
        <v>189.85</v>
      </c>
      <c r="F1093" s="65">
        <v>1281.4875</v>
      </c>
    </row>
    <row r="1094" spans="1:6" ht="15" x14ac:dyDescent="0.2">
      <c r="A1094" s="117">
        <v>17</v>
      </c>
      <c r="B1094" s="31" t="s">
        <v>124</v>
      </c>
      <c r="C1094" s="116" t="s">
        <v>274</v>
      </c>
      <c r="D1094" s="89">
        <v>70.3</v>
      </c>
      <c r="E1094" s="16">
        <v>1.8</v>
      </c>
      <c r="F1094" s="65">
        <v>126.53999999999999</v>
      </c>
    </row>
    <row r="1095" spans="1:6" ht="15" x14ac:dyDescent="0.2">
      <c r="A1095" s="116">
        <v>18</v>
      </c>
      <c r="B1095" s="31" t="s">
        <v>125</v>
      </c>
      <c r="C1095" s="116" t="s">
        <v>274</v>
      </c>
      <c r="D1095" s="89">
        <v>70.3</v>
      </c>
      <c r="E1095" s="16">
        <v>1.58</v>
      </c>
      <c r="F1095" s="65">
        <v>111.074</v>
      </c>
    </row>
    <row r="1096" spans="1:6" ht="30" x14ac:dyDescent="0.2">
      <c r="A1096" s="117">
        <v>19</v>
      </c>
      <c r="B1096" s="31" t="s">
        <v>102</v>
      </c>
      <c r="C1096" s="68" t="s">
        <v>12</v>
      </c>
      <c r="D1096" s="89">
        <v>6.47</v>
      </c>
      <c r="E1096" s="16">
        <v>180.98</v>
      </c>
      <c r="F1096" s="65">
        <v>1170.9405999999999</v>
      </c>
    </row>
    <row r="1097" spans="1:6" ht="30" x14ac:dyDescent="0.2">
      <c r="A1097" s="116">
        <v>20</v>
      </c>
      <c r="B1097" s="22" t="s">
        <v>103</v>
      </c>
      <c r="C1097" s="23" t="s">
        <v>12</v>
      </c>
      <c r="D1097" s="89">
        <v>9.2799999999999994</v>
      </c>
      <c r="E1097" s="30">
        <v>145.56</v>
      </c>
      <c r="F1097" s="65">
        <v>1350.7967999999998</v>
      </c>
    </row>
    <row r="1098" spans="1:6" ht="45" x14ac:dyDescent="0.2">
      <c r="A1098" s="117">
        <v>21</v>
      </c>
      <c r="B1098" s="92" t="s">
        <v>151</v>
      </c>
      <c r="C1098" s="68" t="s">
        <v>275</v>
      </c>
      <c r="D1098" s="89">
        <v>32.340000000000003</v>
      </c>
      <c r="E1098" s="13">
        <v>40.200000000000003</v>
      </c>
      <c r="F1098" s="65">
        <v>1300.0680000000002</v>
      </c>
    </row>
    <row r="1099" spans="1:6" ht="15" x14ac:dyDescent="0.2">
      <c r="A1099" s="116">
        <v>22</v>
      </c>
      <c r="B1099" s="67" t="s">
        <v>65</v>
      </c>
      <c r="C1099" s="114" t="s">
        <v>5</v>
      </c>
      <c r="D1099" s="89">
        <v>196</v>
      </c>
      <c r="E1099" s="19">
        <v>3.15</v>
      </c>
      <c r="F1099" s="65">
        <v>617.4</v>
      </c>
    </row>
    <row r="1100" spans="1:6" ht="15" x14ac:dyDescent="0.2">
      <c r="A1100" s="116"/>
      <c r="B1100" s="69"/>
      <c r="C1100" s="70"/>
      <c r="D1100" s="79"/>
      <c r="E1100" s="71"/>
      <c r="F1100" s="65"/>
    </row>
    <row r="1101" spans="1:6" ht="15" x14ac:dyDescent="0.25">
      <c r="A1101" s="62" t="s">
        <v>43</v>
      </c>
      <c r="B1101" s="62" t="s">
        <v>44</v>
      </c>
      <c r="C1101" s="63"/>
      <c r="D1101" s="88"/>
      <c r="E1101" s="88"/>
      <c r="F1101" s="65"/>
    </row>
    <row r="1102" spans="1:6" ht="15" x14ac:dyDescent="0.25">
      <c r="A1102" s="116">
        <v>1</v>
      </c>
      <c r="B1102" s="77" t="s">
        <v>23</v>
      </c>
      <c r="C1102" s="34" t="s">
        <v>5</v>
      </c>
      <c r="D1102" s="36">
        <v>71</v>
      </c>
      <c r="E1102" s="25">
        <v>22.18</v>
      </c>
      <c r="F1102" s="65">
        <v>1574.78</v>
      </c>
    </row>
    <row r="1103" spans="1:6" ht="15" x14ac:dyDescent="0.2">
      <c r="A1103" s="116">
        <v>2</v>
      </c>
      <c r="B1103" s="37" t="s">
        <v>214</v>
      </c>
      <c r="C1103" s="116" t="s">
        <v>6</v>
      </c>
      <c r="D1103" s="36">
        <v>1</v>
      </c>
      <c r="E1103" s="25">
        <v>28.44</v>
      </c>
      <c r="F1103" s="65">
        <v>28.44</v>
      </c>
    </row>
    <row r="1104" spans="1:6" ht="15" x14ac:dyDescent="0.2">
      <c r="A1104" s="116">
        <v>3</v>
      </c>
      <c r="B1104" s="37" t="s">
        <v>98</v>
      </c>
      <c r="C1104" s="116" t="s">
        <v>6</v>
      </c>
      <c r="D1104" s="36">
        <v>5</v>
      </c>
      <c r="E1104" s="89">
        <v>256.11</v>
      </c>
      <c r="F1104" s="65">
        <v>1280.5500000000002</v>
      </c>
    </row>
    <row r="1105" spans="1:6" ht="15" x14ac:dyDescent="0.2">
      <c r="A1105" s="116">
        <v>4</v>
      </c>
      <c r="B1105" s="37" t="s">
        <v>99</v>
      </c>
      <c r="C1105" s="116" t="s">
        <v>6</v>
      </c>
      <c r="D1105" s="36">
        <v>4</v>
      </c>
      <c r="E1105" s="89">
        <v>241.75</v>
      </c>
      <c r="F1105" s="65">
        <v>967</v>
      </c>
    </row>
    <row r="1106" spans="1:6" ht="15" x14ac:dyDescent="0.2">
      <c r="A1106" s="116">
        <v>5</v>
      </c>
      <c r="B1106" s="37" t="s">
        <v>51</v>
      </c>
      <c r="C1106" s="116" t="s">
        <v>6</v>
      </c>
      <c r="D1106" s="36">
        <v>4</v>
      </c>
      <c r="E1106" s="25">
        <v>29.65</v>
      </c>
      <c r="F1106" s="65">
        <v>118.6</v>
      </c>
    </row>
    <row r="1107" spans="1:6" ht="15" x14ac:dyDescent="0.2">
      <c r="A1107" s="116">
        <v>6</v>
      </c>
      <c r="B1107" s="37" t="s">
        <v>80</v>
      </c>
      <c r="C1107" s="116" t="s">
        <v>5</v>
      </c>
      <c r="D1107" s="36">
        <v>71</v>
      </c>
      <c r="E1107" s="28">
        <v>1.73</v>
      </c>
      <c r="F1107" s="65">
        <v>122.83</v>
      </c>
    </row>
    <row r="1108" spans="1:6" ht="15" x14ac:dyDescent="0.2">
      <c r="A1108" s="116">
        <v>7</v>
      </c>
      <c r="B1108" s="37" t="s">
        <v>22</v>
      </c>
      <c r="C1108" s="116" t="s">
        <v>5</v>
      </c>
      <c r="D1108" s="36">
        <v>71</v>
      </c>
      <c r="E1108" s="28">
        <v>0.92</v>
      </c>
      <c r="F1108" s="65">
        <v>65.320000000000007</v>
      </c>
    </row>
    <row r="1109" spans="1:6" ht="15" x14ac:dyDescent="0.2">
      <c r="A1109" s="116">
        <v>8</v>
      </c>
      <c r="B1109" s="37" t="s">
        <v>16</v>
      </c>
      <c r="C1109" s="116" t="s">
        <v>5</v>
      </c>
      <c r="D1109" s="36">
        <v>71</v>
      </c>
      <c r="E1109" s="28">
        <v>0.71</v>
      </c>
      <c r="F1109" s="65">
        <v>50.41</v>
      </c>
    </row>
    <row r="1110" spans="1:6" ht="15" x14ac:dyDescent="0.2">
      <c r="A1110" s="116">
        <v>9</v>
      </c>
      <c r="B1110" s="37" t="s">
        <v>17</v>
      </c>
      <c r="C1110" s="116" t="s">
        <v>5</v>
      </c>
      <c r="D1110" s="36">
        <v>71</v>
      </c>
      <c r="E1110" s="28">
        <v>0.85</v>
      </c>
      <c r="F1110" s="65">
        <v>60.35</v>
      </c>
    </row>
    <row r="1111" spans="1:6" ht="15" x14ac:dyDescent="0.2">
      <c r="A1111" s="48"/>
      <c r="B1111" s="39"/>
      <c r="C1111" s="39"/>
      <c r="D1111" s="40"/>
      <c r="E1111" s="110" t="s">
        <v>81</v>
      </c>
      <c r="F1111" s="73">
        <v>19341.542599999997</v>
      </c>
    </row>
    <row r="1112" spans="1:6" ht="15" x14ac:dyDescent="0.2">
      <c r="A1112" s="39"/>
      <c r="B1112" s="39"/>
      <c r="C1112" s="39"/>
      <c r="E1112" s="74" t="s">
        <v>82</v>
      </c>
      <c r="F1112" s="73">
        <v>3868.3085199999996</v>
      </c>
    </row>
    <row r="1113" spans="1:6" ht="14.25" x14ac:dyDescent="0.2">
      <c r="A1113" s="49"/>
      <c r="B1113" s="91"/>
      <c r="C1113" s="91"/>
      <c r="D1113" s="86"/>
      <c r="E1113" s="112" t="s">
        <v>83</v>
      </c>
      <c r="F1113" s="73">
        <v>23209.851119999996</v>
      </c>
    </row>
    <row r="1115" spans="1:6" ht="14.25" x14ac:dyDescent="0.2">
      <c r="A1115" s="740" t="s">
        <v>226</v>
      </c>
      <c r="B1115" s="740"/>
      <c r="C1115" s="740"/>
      <c r="D1115" s="740"/>
      <c r="E1115" s="740"/>
      <c r="F1115" s="740"/>
    </row>
    <row r="1116" spans="1:6" ht="14.25" x14ac:dyDescent="0.2">
      <c r="A1116" s="740"/>
      <c r="B1116" s="740"/>
      <c r="C1116" s="740"/>
      <c r="D1116" s="740"/>
      <c r="E1116" s="740"/>
      <c r="F1116" s="740"/>
    </row>
    <row r="1117" spans="1:6" ht="14.25" x14ac:dyDescent="0.2">
      <c r="A1117" s="53" t="s">
        <v>1</v>
      </c>
      <c r="B1117" s="54" t="s">
        <v>2</v>
      </c>
      <c r="C1117" s="55" t="s">
        <v>3</v>
      </c>
      <c r="D1117" s="54" t="s">
        <v>9</v>
      </c>
      <c r="E1117" s="54" t="s">
        <v>13</v>
      </c>
      <c r="F1117" s="56" t="s">
        <v>15</v>
      </c>
    </row>
    <row r="1118" spans="1:6" ht="14.25" x14ac:dyDescent="0.2">
      <c r="A1118" s="57" t="s">
        <v>4</v>
      </c>
      <c r="B1118" s="58"/>
      <c r="C1118" s="59"/>
      <c r="D1118" s="58"/>
      <c r="E1118" s="60" t="s">
        <v>14</v>
      </c>
      <c r="F1118" s="61"/>
    </row>
    <row r="1119" spans="1:6" ht="15" x14ac:dyDescent="0.2">
      <c r="A1119" s="44">
        <v>1</v>
      </c>
      <c r="B1119" s="44">
        <v>2</v>
      </c>
      <c r="C1119" s="44">
        <v>3</v>
      </c>
      <c r="D1119" s="44">
        <v>4</v>
      </c>
      <c r="E1119" s="44">
        <v>5</v>
      </c>
      <c r="F1119" s="44">
        <v>6</v>
      </c>
    </row>
    <row r="1120" spans="1:6" ht="15" x14ac:dyDescent="0.25">
      <c r="A1120" s="62" t="s">
        <v>40</v>
      </c>
      <c r="B1120" s="62" t="s">
        <v>41</v>
      </c>
      <c r="C1120" s="63"/>
      <c r="D1120" s="87"/>
      <c r="E1120" s="87"/>
      <c r="F1120" s="64"/>
    </row>
    <row r="1121" spans="1:6" ht="15" x14ac:dyDescent="0.2">
      <c r="A1121" s="116">
        <v>1</v>
      </c>
      <c r="B1121" s="35" t="s">
        <v>48</v>
      </c>
      <c r="C1121" s="116" t="s">
        <v>5</v>
      </c>
      <c r="D1121" s="89">
        <v>510</v>
      </c>
      <c r="E1121" s="89">
        <v>3.55</v>
      </c>
      <c r="F1121" s="65">
        <v>1810.5</v>
      </c>
    </row>
    <row r="1122" spans="1:6" ht="30" x14ac:dyDescent="0.2">
      <c r="A1122" s="116">
        <v>2</v>
      </c>
      <c r="B1122" s="35" t="s">
        <v>42</v>
      </c>
      <c r="C1122" s="116" t="s">
        <v>274</v>
      </c>
      <c r="D1122" s="89">
        <v>190.5</v>
      </c>
      <c r="E1122" s="89">
        <v>5.43</v>
      </c>
      <c r="F1122" s="65">
        <v>1034.415</v>
      </c>
    </row>
    <row r="1123" spans="1:6" ht="15" x14ac:dyDescent="0.2">
      <c r="A1123" s="116">
        <v>3</v>
      </c>
      <c r="B1123" s="35" t="s">
        <v>0</v>
      </c>
      <c r="C1123" s="116" t="s">
        <v>5</v>
      </c>
      <c r="D1123" s="89">
        <v>10</v>
      </c>
      <c r="E1123" s="3">
        <v>5.88</v>
      </c>
      <c r="F1123" s="65">
        <v>58.8</v>
      </c>
    </row>
    <row r="1124" spans="1:6" ht="15" x14ac:dyDescent="0.2">
      <c r="A1124" s="116">
        <v>4</v>
      </c>
      <c r="B1124" s="35" t="s">
        <v>25</v>
      </c>
      <c r="C1124" s="116" t="s">
        <v>274</v>
      </c>
      <c r="D1124" s="89">
        <v>25</v>
      </c>
      <c r="E1124" s="3">
        <v>4.46</v>
      </c>
      <c r="F1124" s="65">
        <v>111.5</v>
      </c>
    </row>
    <row r="1125" spans="1:6" ht="30" x14ac:dyDescent="0.2">
      <c r="A1125" s="116">
        <v>5</v>
      </c>
      <c r="B1125" s="35" t="s">
        <v>96</v>
      </c>
      <c r="C1125" s="34" t="s">
        <v>275</v>
      </c>
      <c r="D1125" s="89">
        <v>21.3</v>
      </c>
      <c r="E1125" s="89">
        <v>16.91</v>
      </c>
      <c r="F1125" s="65">
        <v>360.18299999999999</v>
      </c>
    </row>
    <row r="1126" spans="1:6" ht="30" x14ac:dyDescent="0.2">
      <c r="A1126" s="737">
        <v>6</v>
      </c>
      <c r="B1126" s="35" t="s">
        <v>49</v>
      </c>
      <c r="C1126" s="34"/>
      <c r="D1126" s="89"/>
      <c r="E1126" s="90"/>
      <c r="F1126" s="65"/>
    </row>
    <row r="1127" spans="1:6" ht="15" x14ac:dyDescent="0.2">
      <c r="A1127" s="738"/>
      <c r="B1127" s="4" t="s">
        <v>104</v>
      </c>
      <c r="C1127" s="34" t="s">
        <v>275</v>
      </c>
      <c r="D1127" s="89">
        <v>257.04000000000002</v>
      </c>
      <c r="E1127" s="6">
        <v>6.78</v>
      </c>
      <c r="F1127" s="65">
        <v>1742.7312000000002</v>
      </c>
    </row>
    <row r="1128" spans="1:6" ht="15" x14ac:dyDescent="0.2">
      <c r="A1128" s="739"/>
      <c r="B1128" s="5" t="s">
        <v>105</v>
      </c>
      <c r="C1128" s="34" t="s">
        <v>275</v>
      </c>
      <c r="D1128" s="89">
        <v>64.260000000000005</v>
      </c>
      <c r="E1128" s="7">
        <v>24.85</v>
      </c>
      <c r="F1128" s="65">
        <v>1596.8610000000003</v>
      </c>
    </row>
    <row r="1129" spans="1:6" ht="30" x14ac:dyDescent="0.2">
      <c r="A1129" s="117">
        <v>7</v>
      </c>
      <c r="B1129" s="46" t="s">
        <v>26</v>
      </c>
      <c r="C1129" s="34" t="s">
        <v>275</v>
      </c>
      <c r="D1129" s="89">
        <v>64.260000000000005</v>
      </c>
      <c r="E1129" s="8">
        <v>6.49</v>
      </c>
      <c r="F1129" s="65">
        <v>417.04740000000004</v>
      </c>
    </row>
    <row r="1130" spans="1:6" ht="15" x14ac:dyDescent="0.2">
      <c r="A1130" s="116">
        <v>8</v>
      </c>
      <c r="B1130" s="47" t="s">
        <v>27</v>
      </c>
      <c r="C1130" s="34" t="s">
        <v>275</v>
      </c>
      <c r="D1130" s="89">
        <v>64.260000000000005</v>
      </c>
      <c r="E1130" s="9">
        <v>4.8899999999999997</v>
      </c>
      <c r="F1130" s="65">
        <v>314.23140000000001</v>
      </c>
    </row>
    <row r="1131" spans="1:6" ht="30" x14ac:dyDescent="0.2">
      <c r="A1131" s="117">
        <v>9</v>
      </c>
      <c r="B1131" s="43" t="s">
        <v>95</v>
      </c>
      <c r="C1131" s="34" t="s">
        <v>275</v>
      </c>
      <c r="D1131" s="89">
        <v>321.3</v>
      </c>
      <c r="E1131" s="10">
        <v>14.6</v>
      </c>
      <c r="F1131" s="65">
        <v>4690.9800000000005</v>
      </c>
    </row>
    <row r="1132" spans="1:6" ht="15" x14ac:dyDescent="0.2">
      <c r="A1132" s="116">
        <v>10</v>
      </c>
      <c r="B1132" s="37" t="s">
        <v>276</v>
      </c>
      <c r="C1132" s="116" t="s">
        <v>274</v>
      </c>
      <c r="D1132" s="89">
        <v>378</v>
      </c>
      <c r="E1132" s="11">
        <v>4.2300000000000004</v>
      </c>
      <c r="F1132" s="65">
        <v>1598.94</v>
      </c>
    </row>
    <row r="1133" spans="1:6" ht="60" x14ac:dyDescent="0.2">
      <c r="A1133" s="117">
        <v>11</v>
      </c>
      <c r="B1133" s="84" t="s">
        <v>84</v>
      </c>
      <c r="C1133" s="34" t="s">
        <v>275</v>
      </c>
      <c r="D1133" s="89">
        <v>93.08</v>
      </c>
      <c r="E1133" s="12">
        <v>41.85</v>
      </c>
      <c r="F1133" s="65">
        <v>3895.3980000000001</v>
      </c>
    </row>
    <row r="1134" spans="1:6" ht="45" x14ac:dyDescent="0.2">
      <c r="A1134" s="116">
        <v>12</v>
      </c>
      <c r="B1134" s="85" t="s">
        <v>148</v>
      </c>
      <c r="C1134" s="34" t="s">
        <v>275</v>
      </c>
      <c r="D1134" s="89">
        <v>135.22</v>
      </c>
      <c r="E1134" s="13">
        <v>40.200000000000003</v>
      </c>
      <c r="F1134" s="65">
        <v>5435.8440000000001</v>
      </c>
    </row>
    <row r="1135" spans="1:6" ht="15" x14ac:dyDescent="0.2">
      <c r="A1135" s="117">
        <v>13</v>
      </c>
      <c r="B1135" s="37" t="s">
        <v>7</v>
      </c>
      <c r="C1135" s="116" t="s">
        <v>8</v>
      </c>
      <c r="D1135" s="36">
        <v>4</v>
      </c>
      <c r="E1135" s="14">
        <v>82.8</v>
      </c>
      <c r="F1135" s="65">
        <v>331.2</v>
      </c>
    </row>
    <row r="1136" spans="1:6" ht="15" x14ac:dyDescent="0.25">
      <c r="A1136" s="116">
        <v>14</v>
      </c>
      <c r="B1136" s="32" t="s">
        <v>106</v>
      </c>
      <c r="C1136" s="83" t="s">
        <v>5</v>
      </c>
      <c r="D1136" s="89">
        <v>10</v>
      </c>
      <c r="E1136" s="15">
        <v>35.97</v>
      </c>
      <c r="F1136" s="65">
        <v>359.7</v>
      </c>
    </row>
    <row r="1137" spans="1:6" ht="15" x14ac:dyDescent="0.2">
      <c r="A1137" s="117">
        <v>15</v>
      </c>
      <c r="B1137" s="38" t="s">
        <v>85</v>
      </c>
      <c r="C1137" s="116" t="s">
        <v>274</v>
      </c>
      <c r="D1137" s="89">
        <v>25</v>
      </c>
      <c r="E1137" s="15">
        <v>43.88</v>
      </c>
      <c r="F1137" s="65">
        <v>1097</v>
      </c>
    </row>
    <row r="1138" spans="1:6" ht="30" x14ac:dyDescent="0.2">
      <c r="A1138" s="116">
        <v>16</v>
      </c>
      <c r="B1138" s="31" t="s">
        <v>101</v>
      </c>
      <c r="C1138" s="116" t="s">
        <v>12</v>
      </c>
      <c r="D1138" s="89">
        <v>18.29</v>
      </c>
      <c r="E1138" s="16">
        <v>189.85</v>
      </c>
      <c r="F1138" s="65">
        <v>3472.3564999999999</v>
      </c>
    </row>
    <row r="1139" spans="1:6" ht="15" x14ac:dyDescent="0.2">
      <c r="A1139" s="117">
        <v>17</v>
      </c>
      <c r="B1139" s="31" t="s">
        <v>124</v>
      </c>
      <c r="C1139" s="116" t="s">
        <v>274</v>
      </c>
      <c r="D1139" s="89">
        <v>190.5</v>
      </c>
      <c r="E1139" s="16">
        <v>1.8</v>
      </c>
      <c r="F1139" s="65">
        <v>342.90000000000003</v>
      </c>
    </row>
    <row r="1140" spans="1:6" ht="15" x14ac:dyDescent="0.2">
      <c r="A1140" s="116">
        <v>18</v>
      </c>
      <c r="B1140" s="31" t="s">
        <v>125</v>
      </c>
      <c r="C1140" s="116" t="s">
        <v>274</v>
      </c>
      <c r="D1140" s="89">
        <v>190.5</v>
      </c>
      <c r="E1140" s="16">
        <v>1.58</v>
      </c>
      <c r="F1140" s="65">
        <v>300.99</v>
      </c>
    </row>
    <row r="1141" spans="1:6" ht="30" x14ac:dyDescent="0.2">
      <c r="A1141" s="117">
        <v>19</v>
      </c>
      <c r="B1141" s="31" t="s">
        <v>102</v>
      </c>
      <c r="C1141" s="68" t="s">
        <v>12</v>
      </c>
      <c r="D1141" s="89">
        <v>17.53</v>
      </c>
      <c r="E1141" s="16">
        <v>180.98</v>
      </c>
      <c r="F1141" s="65">
        <v>3172.5794000000001</v>
      </c>
    </row>
    <row r="1142" spans="1:6" ht="30" x14ac:dyDescent="0.2">
      <c r="A1142" s="116">
        <v>20</v>
      </c>
      <c r="B1142" s="22" t="s">
        <v>103</v>
      </c>
      <c r="C1142" s="23" t="s">
        <v>12</v>
      </c>
      <c r="D1142" s="89">
        <v>25.15</v>
      </c>
      <c r="E1142" s="30">
        <v>145.56</v>
      </c>
      <c r="F1142" s="65">
        <v>3660.8339999999998</v>
      </c>
    </row>
    <row r="1143" spans="1:6" ht="45" x14ac:dyDescent="0.2">
      <c r="A1143" s="117">
        <v>21</v>
      </c>
      <c r="B1143" s="92" t="s">
        <v>151</v>
      </c>
      <c r="C1143" s="68" t="s">
        <v>275</v>
      </c>
      <c r="D1143" s="89">
        <v>87.63</v>
      </c>
      <c r="E1143" s="13">
        <v>40.200000000000003</v>
      </c>
      <c r="F1143" s="65">
        <v>3522.7260000000001</v>
      </c>
    </row>
    <row r="1144" spans="1:6" ht="15" x14ac:dyDescent="0.2">
      <c r="A1144" s="116">
        <v>22</v>
      </c>
      <c r="B1144" s="67" t="s">
        <v>65</v>
      </c>
      <c r="C1144" s="114" t="s">
        <v>5</v>
      </c>
      <c r="D1144" s="89">
        <v>510</v>
      </c>
      <c r="E1144" s="19">
        <v>3.15</v>
      </c>
      <c r="F1144" s="65">
        <v>1606.5</v>
      </c>
    </row>
    <row r="1145" spans="1:6" ht="15" x14ac:dyDescent="0.2">
      <c r="A1145" s="116"/>
      <c r="B1145" s="69"/>
      <c r="C1145" s="70"/>
      <c r="D1145" s="79"/>
      <c r="E1145" s="71"/>
      <c r="F1145" s="65"/>
    </row>
    <row r="1146" spans="1:6" ht="15" x14ac:dyDescent="0.25">
      <c r="A1146" s="62" t="s">
        <v>43</v>
      </c>
      <c r="B1146" s="62" t="s">
        <v>44</v>
      </c>
      <c r="C1146" s="63"/>
      <c r="D1146" s="88"/>
      <c r="E1146" s="88"/>
      <c r="F1146" s="65"/>
    </row>
    <row r="1147" spans="1:6" ht="15" x14ac:dyDescent="0.25">
      <c r="A1147" s="116">
        <v>1</v>
      </c>
      <c r="B1147" s="77" t="s">
        <v>216</v>
      </c>
      <c r="C1147" s="34" t="s">
        <v>5</v>
      </c>
      <c r="D1147" s="36">
        <v>210</v>
      </c>
      <c r="E1147" s="25">
        <v>58.48</v>
      </c>
      <c r="F1147" s="65">
        <v>12280.8</v>
      </c>
    </row>
    <row r="1148" spans="1:6" ht="15" x14ac:dyDescent="0.2">
      <c r="A1148" s="116">
        <v>2</v>
      </c>
      <c r="B1148" s="26" t="s">
        <v>199</v>
      </c>
      <c r="C1148" s="116" t="s">
        <v>6</v>
      </c>
      <c r="D1148" s="36">
        <v>1</v>
      </c>
      <c r="E1148" s="89">
        <v>396.75</v>
      </c>
      <c r="F1148" s="65">
        <v>396.75</v>
      </c>
    </row>
    <row r="1149" spans="1:6" ht="15" x14ac:dyDescent="0.2">
      <c r="A1149" s="116">
        <v>3</v>
      </c>
      <c r="B1149" s="45" t="s">
        <v>287</v>
      </c>
      <c r="C1149" s="116" t="s">
        <v>6</v>
      </c>
      <c r="D1149" s="36">
        <v>1</v>
      </c>
      <c r="E1149" s="89">
        <v>257</v>
      </c>
      <c r="F1149" s="65">
        <v>257</v>
      </c>
    </row>
    <row r="1150" spans="1:6" ht="15" x14ac:dyDescent="0.2">
      <c r="A1150" s="116">
        <v>4</v>
      </c>
      <c r="B1150" s="37" t="s">
        <v>172</v>
      </c>
      <c r="C1150" s="78" t="s">
        <v>6</v>
      </c>
      <c r="D1150" s="36">
        <v>1</v>
      </c>
      <c r="E1150" s="25">
        <v>56.16</v>
      </c>
      <c r="F1150" s="65">
        <v>56.16</v>
      </c>
    </row>
    <row r="1151" spans="1:6" ht="15" x14ac:dyDescent="0.2">
      <c r="A1151" s="116">
        <v>5</v>
      </c>
      <c r="B1151" s="37" t="s">
        <v>18</v>
      </c>
      <c r="C1151" s="78" t="s">
        <v>6</v>
      </c>
      <c r="D1151" s="36">
        <v>1</v>
      </c>
      <c r="E1151" s="25">
        <v>26.13</v>
      </c>
      <c r="F1151" s="65">
        <v>26.13</v>
      </c>
    </row>
    <row r="1152" spans="1:6" ht="30" x14ac:dyDescent="0.2">
      <c r="A1152" s="116">
        <v>6</v>
      </c>
      <c r="B1152" s="43" t="s">
        <v>19</v>
      </c>
      <c r="C1152" s="116" t="s">
        <v>6</v>
      </c>
      <c r="D1152" s="36">
        <v>1</v>
      </c>
      <c r="E1152" s="18">
        <v>460.86</v>
      </c>
      <c r="F1152" s="65">
        <v>460.86</v>
      </c>
    </row>
    <row r="1153" spans="1:6" ht="30" x14ac:dyDescent="0.25">
      <c r="A1153" s="116">
        <v>7</v>
      </c>
      <c r="B1153" s="81" t="s">
        <v>173</v>
      </c>
      <c r="C1153" s="116" t="s">
        <v>6</v>
      </c>
      <c r="D1153" s="36">
        <v>1</v>
      </c>
      <c r="E1153" s="18">
        <v>89.25</v>
      </c>
      <c r="F1153" s="65">
        <v>89.25</v>
      </c>
    </row>
    <row r="1154" spans="1:6" ht="30" x14ac:dyDescent="0.25">
      <c r="A1154" s="116">
        <v>8</v>
      </c>
      <c r="B1154" s="81" t="s">
        <v>45</v>
      </c>
      <c r="C1154" s="116" t="s">
        <v>6</v>
      </c>
      <c r="D1154" s="36">
        <v>1</v>
      </c>
      <c r="E1154" s="17">
        <v>29.36</v>
      </c>
      <c r="F1154" s="65">
        <v>29.36</v>
      </c>
    </row>
    <row r="1155" spans="1:6" ht="15" x14ac:dyDescent="0.2">
      <c r="A1155" s="116">
        <v>9</v>
      </c>
      <c r="B1155" s="37" t="s">
        <v>20</v>
      </c>
      <c r="C1155" s="116" t="s">
        <v>6</v>
      </c>
      <c r="D1155" s="36">
        <v>1</v>
      </c>
      <c r="E1155" s="21">
        <v>870.85</v>
      </c>
      <c r="F1155" s="65">
        <v>870.85</v>
      </c>
    </row>
    <row r="1156" spans="1:6" ht="15" x14ac:dyDescent="0.2">
      <c r="A1156" s="116">
        <v>10</v>
      </c>
      <c r="B1156" s="37" t="s">
        <v>21</v>
      </c>
      <c r="C1156" s="116" t="s">
        <v>6</v>
      </c>
      <c r="D1156" s="36">
        <v>3</v>
      </c>
      <c r="E1156" s="27">
        <v>25.6</v>
      </c>
      <c r="F1156" s="65">
        <v>76.800000000000011</v>
      </c>
    </row>
    <row r="1157" spans="1:6" ht="15" x14ac:dyDescent="0.2">
      <c r="A1157" s="116">
        <v>11</v>
      </c>
      <c r="B1157" s="37" t="s">
        <v>217</v>
      </c>
      <c r="C1157" s="116" t="s">
        <v>6</v>
      </c>
      <c r="D1157" s="36">
        <v>1</v>
      </c>
      <c r="E1157" s="27">
        <v>392.19</v>
      </c>
      <c r="F1157" s="65">
        <v>392.19</v>
      </c>
    </row>
    <row r="1158" spans="1:6" ht="15" x14ac:dyDescent="0.2">
      <c r="A1158" s="116">
        <v>12</v>
      </c>
      <c r="B1158" s="37" t="s">
        <v>218</v>
      </c>
      <c r="C1158" s="116" t="s">
        <v>6</v>
      </c>
      <c r="D1158" s="36">
        <v>4</v>
      </c>
      <c r="E1158" s="89">
        <v>380.89</v>
      </c>
      <c r="F1158" s="65">
        <v>1523.56</v>
      </c>
    </row>
    <row r="1159" spans="1:6" ht="15" x14ac:dyDescent="0.2">
      <c r="A1159" s="116">
        <v>13</v>
      </c>
      <c r="B1159" s="37" t="s">
        <v>219</v>
      </c>
      <c r="C1159" s="116" t="s">
        <v>6</v>
      </c>
      <c r="D1159" s="36">
        <v>5</v>
      </c>
      <c r="E1159" s="89">
        <v>369.36</v>
      </c>
      <c r="F1159" s="65">
        <v>1846.8000000000002</v>
      </c>
    </row>
    <row r="1160" spans="1:6" ht="15" x14ac:dyDescent="0.2">
      <c r="A1160" s="116">
        <v>14</v>
      </c>
      <c r="B1160" s="37" t="s">
        <v>175</v>
      </c>
      <c r="C1160" s="116" t="s">
        <v>6</v>
      </c>
      <c r="D1160" s="36">
        <v>11</v>
      </c>
      <c r="E1160" s="25">
        <v>61.04</v>
      </c>
      <c r="F1160" s="65">
        <v>671.43999999999994</v>
      </c>
    </row>
    <row r="1161" spans="1:6" ht="15" x14ac:dyDescent="0.2">
      <c r="A1161" s="116">
        <v>15</v>
      </c>
      <c r="B1161" s="37" t="s">
        <v>80</v>
      </c>
      <c r="C1161" s="116" t="s">
        <v>5</v>
      </c>
      <c r="D1161" s="36">
        <v>210</v>
      </c>
      <c r="E1161" s="28">
        <v>1.73</v>
      </c>
      <c r="F1161" s="65">
        <v>363.3</v>
      </c>
    </row>
    <row r="1162" spans="1:6" ht="15" x14ac:dyDescent="0.2">
      <c r="A1162" s="116">
        <v>16</v>
      </c>
      <c r="B1162" s="37" t="s">
        <v>22</v>
      </c>
      <c r="C1162" s="116" t="s">
        <v>5</v>
      </c>
      <c r="D1162" s="36">
        <v>210</v>
      </c>
      <c r="E1162" s="28">
        <v>0.92</v>
      </c>
      <c r="F1162" s="65">
        <v>193.20000000000002</v>
      </c>
    </row>
    <row r="1163" spans="1:6" ht="15" x14ac:dyDescent="0.2">
      <c r="A1163" s="116">
        <v>17</v>
      </c>
      <c r="B1163" s="37" t="s">
        <v>16</v>
      </c>
      <c r="C1163" s="116" t="s">
        <v>5</v>
      </c>
      <c r="D1163" s="36">
        <v>210</v>
      </c>
      <c r="E1163" s="28">
        <v>0.71</v>
      </c>
      <c r="F1163" s="65">
        <v>149.1</v>
      </c>
    </row>
    <row r="1164" spans="1:6" ht="15" x14ac:dyDescent="0.2">
      <c r="A1164" s="116">
        <v>18</v>
      </c>
      <c r="B1164" s="37" t="s">
        <v>17</v>
      </c>
      <c r="C1164" s="116" t="s">
        <v>5</v>
      </c>
      <c r="D1164" s="36">
        <v>210</v>
      </c>
      <c r="E1164" s="28">
        <v>0.85</v>
      </c>
      <c r="F1164" s="65">
        <v>178.5</v>
      </c>
    </row>
    <row r="1165" spans="1:6" ht="15" x14ac:dyDescent="0.2">
      <c r="A1165" s="48"/>
      <c r="B1165" s="39"/>
      <c r="C1165" s="39"/>
      <c r="D1165" s="40"/>
      <c r="E1165" s="110" t="s">
        <v>81</v>
      </c>
      <c r="F1165" s="73">
        <v>60796.26690000001</v>
      </c>
    </row>
    <row r="1166" spans="1:6" ht="15" x14ac:dyDescent="0.2">
      <c r="A1166" s="39"/>
      <c r="B1166" s="39"/>
      <c r="C1166" s="39"/>
      <c r="E1166" s="74" t="s">
        <v>82</v>
      </c>
      <c r="F1166" s="73">
        <v>12159.253380000002</v>
      </c>
    </row>
    <row r="1167" spans="1:6" ht="14.25" x14ac:dyDescent="0.2">
      <c r="A1167" s="49"/>
      <c r="B1167" s="91"/>
      <c r="C1167" s="91"/>
      <c r="D1167" s="86"/>
      <c r="E1167" s="112" t="s">
        <v>83</v>
      </c>
      <c r="F1167" s="73">
        <v>72955.520280000012</v>
      </c>
    </row>
    <row r="1169" spans="1:6" ht="14.25" x14ac:dyDescent="0.2">
      <c r="A1169" s="740" t="s">
        <v>221</v>
      </c>
      <c r="B1169" s="740"/>
      <c r="C1169" s="740"/>
      <c r="D1169" s="740"/>
      <c r="E1169" s="740"/>
      <c r="F1169" s="740"/>
    </row>
    <row r="1170" spans="1:6" ht="14.25" x14ac:dyDescent="0.2">
      <c r="A1170" s="740"/>
      <c r="B1170" s="740"/>
      <c r="C1170" s="740"/>
      <c r="D1170" s="740"/>
      <c r="E1170" s="740"/>
      <c r="F1170" s="740"/>
    </row>
    <row r="1171" spans="1:6" ht="14.25" x14ac:dyDescent="0.2">
      <c r="A1171" s="53" t="s">
        <v>1</v>
      </c>
      <c r="B1171" s="54" t="s">
        <v>2</v>
      </c>
      <c r="C1171" s="55" t="s">
        <v>3</v>
      </c>
      <c r="D1171" s="54" t="s">
        <v>9</v>
      </c>
      <c r="E1171" s="54" t="s">
        <v>13</v>
      </c>
      <c r="F1171" s="56" t="s">
        <v>15</v>
      </c>
    </row>
    <row r="1172" spans="1:6" ht="14.25" x14ac:dyDescent="0.2">
      <c r="A1172" s="57" t="s">
        <v>4</v>
      </c>
      <c r="B1172" s="58"/>
      <c r="C1172" s="59"/>
      <c r="D1172" s="58"/>
      <c r="E1172" s="60" t="s">
        <v>14</v>
      </c>
      <c r="F1172" s="61"/>
    </row>
    <row r="1173" spans="1:6" ht="15" x14ac:dyDescent="0.2">
      <c r="A1173" s="44">
        <v>1</v>
      </c>
      <c r="B1173" s="44">
        <v>2</v>
      </c>
      <c r="C1173" s="44">
        <v>3</v>
      </c>
      <c r="D1173" s="44">
        <v>4</v>
      </c>
      <c r="E1173" s="44">
        <v>5</v>
      </c>
      <c r="F1173" s="44">
        <v>6</v>
      </c>
    </row>
    <row r="1174" spans="1:6" ht="15" x14ac:dyDescent="0.25">
      <c r="A1174" s="62" t="s">
        <v>40</v>
      </c>
      <c r="B1174" s="62" t="s">
        <v>41</v>
      </c>
      <c r="C1174" s="63"/>
      <c r="D1174" s="87"/>
      <c r="E1174" s="87"/>
      <c r="F1174" s="64"/>
    </row>
    <row r="1175" spans="1:6" ht="15" x14ac:dyDescent="0.2">
      <c r="A1175" s="116">
        <v>1</v>
      </c>
      <c r="B1175" s="35" t="s">
        <v>48</v>
      </c>
      <c r="C1175" s="116" t="s">
        <v>5</v>
      </c>
      <c r="D1175" s="89">
        <v>194</v>
      </c>
      <c r="E1175" s="89">
        <v>3.55</v>
      </c>
      <c r="F1175" s="65">
        <v>688.69999999999993</v>
      </c>
    </row>
    <row r="1176" spans="1:6" ht="30" x14ac:dyDescent="0.2">
      <c r="A1176" s="116">
        <v>2</v>
      </c>
      <c r="B1176" s="35" t="s">
        <v>42</v>
      </c>
      <c r="C1176" s="116" t="s">
        <v>274</v>
      </c>
      <c r="D1176" s="89">
        <v>74.599999999999994</v>
      </c>
      <c r="E1176" s="89">
        <v>5.43</v>
      </c>
      <c r="F1176" s="65">
        <v>405.07799999999997</v>
      </c>
    </row>
    <row r="1177" spans="1:6" ht="15" x14ac:dyDescent="0.2">
      <c r="A1177" s="116">
        <v>3</v>
      </c>
      <c r="B1177" s="35" t="s">
        <v>0</v>
      </c>
      <c r="C1177" s="116" t="s">
        <v>5</v>
      </c>
      <c r="D1177" s="89">
        <v>5</v>
      </c>
      <c r="E1177" s="3">
        <v>5.88</v>
      </c>
      <c r="F1177" s="65">
        <v>29.4</v>
      </c>
    </row>
    <row r="1178" spans="1:6" ht="15" x14ac:dyDescent="0.2">
      <c r="A1178" s="116">
        <v>4</v>
      </c>
      <c r="B1178" s="35" t="s">
        <v>25</v>
      </c>
      <c r="C1178" s="116" t="s">
        <v>274</v>
      </c>
      <c r="D1178" s="89">
        <v>7.5</v>
      </c>
      <c r="E1178" s="3">
        <v>4.46</v>
      </c>
      <c r="F1178" s="65">
        <v>33.450000000000003</v>
      </c>
    </row>
    <row r="1179" spans="1:6" ht="30" x14ac:dyDescent="0.2">
      <c r="A1179" s="116">
        <v>5</v>
      </c>
      <c r="B1179" s="35" t="s">
        <v>96</v>
      </c>
      <c r="C1179" s="34" t="s">
        <v>275</v>
      </c>
      <c r="D1179" s="89">
        <v>8.34</v>
      </c>
      <c r="E1179" s="89">
        <v>16.91</v>
      </c>
      <c r="F1179" s="65">
        <v>141.02940000000001</v>
      </c>
    </row>
    <row r="1180" spans="1:6" ht="30" x14ac:dyDescent="0.2">
      <c r="A1180" s="737">
        <v>6</v>
      </c>
      <c r="B1180" s="35" t="s">
        <v>49</v>
      </c>
      <c r="C1180" s="34"/>
      <c r="D1180" s="89"/>
      <c r="E1180" s="90"/>
      <c r="F1180" s="65"/>
    </row>
    <row r="1181" spans="1:6" ht="15" x14ac:dyDescent="0.2">
      <c r="A1181" s="738"/>
      <c r="B1181" s="4" t="s">
        <v>104</v>
      </c>
      <c r="C1181" s="34" t="s">
        <v>275</v>
      </c>
      <c r="D1181" s="89">
        <v>99.99</v>
      </c>
      <c r="E1181" s="6">
        <v>6.78</v>
      </c>
      <c r="F1181" s="65">
        <v>677.93219999999997</v>
      </c>
    </row>
    <row r="1182" spans="1:6" ht="15" x14ac:dyDescent="0.2">
      <c r="A1182" s="739"/>
      <c r="B1182" s="5" t="s">
        <v>105</v>
      </c>
      <c r="C1182" s="34" t="s">
        <v>275</v>
      </c>
      <c r="D1182" s="89">
        <v>25</v>
      </c>
      <c r="E1182" s="7">
        <v>24.85</v>
      </c>
      <c r="F1182" s="65">
        <v>621.25</v>
      </c>
    </row>
    <row r="1183" spans="1:6" ht="30" x14ac:dyDescent="0.2">
      <c r="A1183" s="117">
        <v>7</v>
      </c>
      <c r="B1183" s="46" t="s">
        <v>26</v>
      </c>
      <c r="C1183" s="34" t="s">
        <v>275</v>
      </c>
      <c r="D1183" s="89">
        <v>25</v>
      </c>
      <c r="E1183" s="8">
        <v>6.49</v>
      </c>
      <c r="F1183" s="65">
        <v>162.25</v>
      </c>
    </row>
    <row r="1184" spans="1:6" ht="15" x14ac:dyDescent="0.2">
      <c r="A1184" s="116">
        <v>8</v>
      </c>
      <c r="B1184" s="47" t="s">
        <v>27</v>
      </c>
      <c r="C1184" s="34" t="s">
        <v>275</v>
      </c>
      <c r="D1184" s="89">
        <v>25</v>
      </c>
      <c r="E1184" s="9">
        <v>4.8899999999999997</v>
      </c>
      <c r="F1184" s="65">
        <v>122.24999999999999</v>
      </c>
    </row>
    <row r="1185" spans="1:6" ht="30" x14ac:dyDescent="0.2">
      <c r="A1185" s="117">
        <v>9</v>
      </c>
      <c r="B1185" s="43" t="s">
        <v>95</v>
      </c>
      <c r="C1185" s="34" t="s">
        <v>275</v>
      </c>
      <c r="D1185" s="89">
        <v>124.99</v>
      </c>
      <c r="E1185" s="10">
        <v>14.6</v>
      </c>
      <c r="F1185" s="65">
        <v>1824.8539999999998</v>
      </c>
    </row>
    <row r="1186" spans="1:6" ht="15" x14ac:dyDescent="0.2">
      <c r="A1186" s="116">
        <v>10</v>
      </c>
      <c r="B1186" s="37" t="s">
        <v>276</v>
      </c>
      <c r="C1186" s="116" t="s">
        <v>274</v>
      </c>
      <c r="D1186" s="89">
        <v>156.6</v>
      </c>
      <c r="E1186" s="11">
        <v>4.2300000000000004</v>
      </c>
      <c r="F1186" s="65">
        <v>662.41800000000001</v>
      </c>
    </row>
    <row r="1187" spans="1:6" ht="60" x14ac:dyDescent="0.2">
      <c r="A1187" s="117">
        <v>11</v>
      </c>
      <c r="B1187" s="84" t="s">
        <v>84</v>
      </c>
      <c r="C1187" s="34" t="s">
        <v>275</v>
      </c>
      <c r="D1187" s="89">
        <v>30.72</v>
      </c>
      <c r="E1187" s="12">
        <v>41.85</v>
      </c>
      <c r="F1187" s="65">
        <v>1285.6320000000001</v>
      </c>
    </row>
    <row r="1188" spans="1:6" ht="45" x14ac:dyDescent="0.2">
      <c r="A1188" s="116">
        <v>12</v>
      </c>
      <c r="B1188" s="85" t="s">
        <v>148</v>
      </c>
      <c r="C1188" s="34" t="s">
        <v>275</v>
      </c>
      <c r="D1188" s="89">
        <v>57.84</v>
      </c>
      <c r="E1188" s="13">
        <v>40.200000000000003</v>
      </c>
      <c r="F1188" s="65">
        <v>2325.1680000000001</v>
      </c>
    </row>
    <row r="1189" spans="1:6" ht="15" x14ac:dyDescent="0.2">
      <c r="A1189" s="117">
        <v>13</v>
      </c>
      <c r="B1189" s="37" t="s">
        <v>7</v>
      </c>
      <c r="C1189" s="116" t="s">
        <v>8</v>
      </c>
      <c r="D1189" s="36">
        <v>2</v>
      </c>
      <c r="E1189" s="14">
        <v>82.8</v>
      </c>
      <c r="F1189" s="65">
        <v>165.6</v>
      </c>
    </row>
    <row r="1190" spans="1:6" ht="15" x14ac:dyDescent="0.25">
      <c r="A1190" s="116">
        <v>14</v>
      </c>
      <c r="B1190" s="32" t="s">
        <v>106</v>
      </c>
      <c r="C1190" s="83" t="s">
        <v>5</v>
      </c>
      <c r="D1190" s="89">
        <v>5</v>
      </c>
      <c r="E1190" s="15">
        <v>35.97</v>
      </c>
      <c r="F1190" s="65">
        <v>179.85</v>
      </c>
    </row>
    <row r="1191" spans="1:6" ht="15" x14ac:dyDescent="0.2">
      <c r="A1191" s="117">
        <v>15</v>
      </c>
      <c r="B1191" s="38" t="s">
        <v>85</v>
      </c>
      <c r="C1191" s="116" t="s">
        <v>274</v>
      </c>
      <c r="D1191" s="89">
        <v>7.5</v>
      </c>
      <c r="E1191" s="15">
        <v>43.88</v>
      </c>
      <c r="F1191" s="65">
        <v>329.1</v>
      </c>
    </row>
    <row r="1192" spans="1:6" ht="30" x14ac:dyDescent="0.2">
      <c r="A1192" s="116">
        <v>16</v>
      </c>
      <c r="B1192" s="31" t="s">
        <v>101</v>
      </c>
      <c r="C1192" s="116" t="s">
        <v>12</v>
      </c>
      <c r="D1192" s="89">
        <v>7.16</v>
      </c>
      <c r="E1192" s="16">
        <v>189.85</v>
      </c>
      <c r="F1192" s="65">
        <v>1359.326</v>
      </c>
    </row>
    <row r="1193" spans="1:6" ht="15" x14ac:dyDescent="0.2">
      <c r="A1193" s="117">
        <v>17</v>
      </c>
      <c r="B1193" s="31" t="s">
        <v>124</v>
      </c>
      <c r="C1193" s="116" t="s">
        <v>274</v>
      </c>
      <c r="D1193" s="89">
        <v>74.599999999999994</v>
      </c>
      <c r="E1193" s="16">
        <v>1.8</v>
      </c>
      <c r="F1193" s="65">
        <v>134.28</v>
      </c>
    </row>
    <row r="1194" spans="1:6" ht="15" x14ac:dyDescent="0.2">
      <c r="A1194" s="116">
        <v>18</v>
      </c>
      <c r="B1194" s="31" t="s">
        <v>125</v>
      </c>
      <c r="C1194" s="116" t="s">
        <v>274</v>
      </c>
      <c r="D1194" s="89">
        <v>74.599999999999994</v>
      </c>
      <c r="E1194" s="16">
        <v>1.58</v>
      </c>
      <c r="F1194" s="65">
        <v>117.86799999999999</v>
      </c>
    </row>
    <row r="1195" spans="1:6" ht="30" x14ac:dyDescent="0.2">
      <c r="A1195" s="117">
        <v>19</v>
      </c>
      <c r="B1195" s="31" t="s">
        <v>102</v>
      </c>
      <c r="C1195" s="68" t="s">
        <v>12</v>
      </c>
      <c r="D1195" s="89">
        <v>6.86</v>
      </c>
      <c r="E1195" s="16">
        <v>180.98</v>
      </c>
      <c r="F1195" s="65">
        <v>1241.5228</v>
      </c>
    </row>
    <row r="1196" spans="1:6" ht="30" x14ac:dyDescent="0.2">
      <c r="A1196" s="116">
        <v>20</v>
      </c>
      <c r="B1196" s="22" t="s">
        <v>103</v>
      </c>
      <c r="C1196" s="23" t="s">
        <v>12</v>
      </c>
      <c r="D1196" s="89">
        <v>9.85</v>
      </c>
      <c r="E1196" s="30">
        <v>145.56</v>
      </c>
      <c r="F1196" s="65">
        <v>1433.7660000000001</v>
      </c>
    </row>
    <row r="1197" spans="1:6" ht="45" x14ac:dyDescent="0.2">
      <c r="A1197" s="117">
        <v>21</v>
      </c>
      <c r="B1197" s="92" t="s">
        <v>151</v>
      </c>
      <c r="C1197" s="68" t="s">
        <v>275</v>
      </c>
      <c r="D1197" s="89">
        <v>34.32</v>
      </c>
      <c r="E1197" s="13">
        <v>40.200000000000003</v>
      </c>
      <c r="F1197" s="65">
        <v>1379.6640000000002</v>
      </c>
    </row>
    <row r="1198" spans="1:6" ht="15" x14ac:dyDescent="0.2">
      <c r="A1198" s="116">
        <v>22</v>
      </c>
      <c r="B1198" s="67" t="s">
        <v>65</v>
      </c>
      <c r="C1198" s="114" t="s">
        <v>5</v>
      </c>
      <c r="D1198" s="89">
        <v>194</v>
      </c>
      <c r="E1198" s="19">
        <v>3.15</v>
      </c>
      <c r="F1198" s="65">
        <v>611.1</v>
      </c>
    </row>
    <row r="1199" spans="1:6" ht="15" x14ac:dyDescent="0.2">
      <c r="A1199" s="116"/>
      <c r="B1199" s="69"/>
      <c r="C1199" s="70"/>
      <c r="D1199" s="79"/>
      <c r="E1199" s="71"/>
      <c r="F1199" s="65"/>
    </row>
    <row r="1200" spans="1:6" ht="15" x14ac:dyDescent="0.25">
      <c r="A1200" s="62" t="s">
        <v>43</v>
      </c>
      <c r="B1200" s="62" t="s">
        <v>44</v>
      </c>
      <c r="C1200" s="63"/>
      <c r="D1200" s="88"/>
      <c r="E1200" s="88"/>
      <c r="F1200" s="65"/>
    </row>
    <row r="1201" spans="1:6" ht="15" x14ac:dyDescent="0.25">
      <c r="A1201" s="116">
        <v>1</v>
      </c>
      <c r="B1201" s="77" t="s">
        <v>23</v>
      </c>
      <c r="C1201" s="34" t="s">
        <v>5</v>
      </c>
      <c r="D1201" s="36">
        <v>87</v>
      </c>
      <c r="E1201" s="25">
        <v>22.18</v>
      </c>
      <c r="F1201" s="65">
        <v>1929.66</v>
      </c>
    </row>
    <row r="1202" spans="1:6" ht="15" x14ac:dyDescent="0.2">
      <c r="A1202" s="116">
        <v>2</v>
      </c>
      <c r="B1202" s="37" t="s">
        <v>24</v>
      </c>
      <c r="C1202" s="116" t="s">
        <v>6</v>
      </c>
      <c r="D1202" s="36">
        <v>2</v>
      </c>
      <c r="E1202" s="25">
        <v>34.450000000000003</v>
      </c>
      <c r="F1202" s="65">
        <v>68.900000000000006</v>
      </c>
    </row>
    <row r="1203" spans="1:6" ht="15" x14ac:dyDescent="0.2">
      <c r="A1203" s="116">
        <v>3</v>
      </c>
      <c r="B1203" s="45" t="s">
        <v>277</v>
      </c>
      <c r="C1203" s="116" t="s">
        <v>6</v>
      </c>
      <c r="D1203" s="36">
        <v>1</v>
      </c>
      <c r="E1203" s="89">
        <v>86.97</v>
      </c>
      <c r="F1203" s="65">
        <v>86.97</v>
      </c>
    </row>
    <row r="1204" spans="1:6" ht="15" x14ac:dyDescent="0.2">
      <c r="A1204" s="116">
        <v>4</v>
      </c>
      <c r="B1204" s="37" t="s">
        <v>21</v>
      </c>
      <c r="C1204" s="116" t="s">
        <v>6</v>
      </c>
      <c r="D1204" s="36">
        <v>3</v>
      </c>
      <c r="E1204" s="27">
        <v>25.6</v>
      </c>
      <c r="F1204" s="65">
        <v>76.800000000000011</v>
      </c>
    </row>
    <row r="1205" spans="1:6" ht="15" x14ac:dyDescent="0.2">
      <c r="A1205" s="116">
        <v>5</v>
      </c>
      <c r="B1205" s="37" t="s">
        <v>97</v>
      </c>
      <c r="C1205" s="116" t="s">
        <v>6</v>
      </c>
      <c r="D1205" s="36">
        <v>2</v>
      </c>
      <c r="E1205" s="89">
        <v>272.56</v>
      </c>
      <c r="F1205" s="65">
        <v>545.12</v>
      </c>
    </row>
    <row r="1206" spans="1:6" ht="15" x14ac:dyDescent="0.2">
      <c r="A1206" s="116">
        <v>6</v>
      </c>
      <c r="B1206" s="37" t="s">
        <v>98</v>
      </c>
      <c r="C1206" s="116" t="s">
        <v>6</v>
      </c>
      <c r="D1206" s="36">
        <v>3</v>
      </c>
      <c r="E1206" s="89">
        <v>256.11</v>
      </c>
      <c r="F1206" s="65">
        <v>768.33</v>
      </c>
    </row>
    <row r="1207" spans="1:6" ht="15" x14ac:dyDescent="0.2">
      <c r="A1207" s="116">
        <v>7</v>
      </c>
      <c r="B1207" s="37" t="s">
        <v>51</v>
      </c>
      <c r="C1207" s="116" t="s">
        <v>6</v>
      </c>
      <c r="D1207" s="36">
        <v>4</v>
      </c>
      <c r="E1207" s="25">
        <v>29.65</v>
      </c>
      <c r="F1207" s="65">
        <v>118.6</v>
      </c>
    </row>
    <row r="1208" spans="1:6" ht="15" x14ac:dyDescent="0.2">
      <c r="A1208" s="116">
        <v>8</v>
      </c>
      <c r="B1208" s="37" t="s">
        <v>80</v>
      </c>
      <c r="C1208" s="116" t="s">
        <v>5</v>
      </c>
      <c r="D1208" s="36">
        <v>87</v>
      </c>
      <c r="E1208" s="28">
        <v>1.73</v>
      </c>
      <c r="F1208" s="65">
        <v>150.51</v>
      </c>
    </row>
    <row r="1209" spans="1:6" ht="15" x14ac:dyDescent="0.2">
      <c r="A1209" s="116">
        <v>9</v>
      </c>
      <c r="B1209" s="37" t="s">
        <v>22</v>
      </c>
      <c r="C1209" s="116" t="s">
        <v>5</v>
      </c>
      <c r="D1209" s="36">
        <v>87</v>
      </c>
      <c r="E1209" s="28">
        <v>0.92</v>
      </c>
      <c r="F1209" s="65">
        <v>80.040000000000006</v>
      </c>
    </row>
    <row r="1210" spans="1:6" ht="15" x14ac:dyDescent="0.2">
      <c r="A1210" s="116">
        <v>10</v>
      </c>
      <c r="B1210" s="37" t="s">
        <v>16</v>
      </c>
      <c r="C1210" s="116" t="s">
        <v>5</v>
      </c>
      <c r="D1210" s="36">
        <v>87</v>
      </c>
      <c r="E1210" s="28">
        <v>0.71</v>
      </c>
      <c r="F1210" s="65">
        <v>61.769999999999996</v>
      </c>
    </row>
    <row r="1211" spans="1:6" ht="15" x14ac:dyDescent="0.2">
      <c r="A1211" s="116">
        <v>11</v>
      </c>
      <c r="B1211" s="37" t="s">
        <v>17</v>
      </c>
      <c r="C1211" s="116" t="s">
        <v>5</v>
      </c>
      <c r="D1211" s="36">
        <v>87</v>
      </c>
      <c r="E1211" s="28">
        <v>0.85</v>
      </c>
      <c r="F1211" s="65">
        <v>73.95</v>
      </c>
    </row>
    <row r="1212" spans="1:6" ht="15" x14ac:dyDescent="0.2">
      <c r="A1212" s="48"/>
      <c r="B1212" s="39"/>
      <c r="C1212" s="39"/>
      <c r="D1212" s="40"/>
      <c r="E1212" s="110" t="s">
        <v>81</v>
      </c>
      <c r="F1212" s="73">
        <v>19892.138400000003</v>
      </c>
    </row>
    <row r="1213" spans="1:6" ht="15" x14ac:dyDescent="0.2">
      <c r="A1213" s="39"/>
      <c r="B1213" s="39"/>
      <c r="C1213" s="39"/>
      <c r="E1213" s="74" t="s">
        <v>82</v>
      </c>
      <c r="F1213" s="73">
        <v>3978.4276800000007</v>
      </c>
    </row>
    <row r="1214" spans="1:6" ht="14.25" x14ac:dyDescent="0.2">
      <c r="A1214" s="49"/>
      <c r="B1214" s="91"/>
      <c r="C1214" s="91"/>
      <c r="D1214" s="86"/>
      <c r="E1214" s="112" t="s">
        <v>83</v>
      </c>
      <c r="F1214" s="73">
        <v>23870.566080000004</v>
      </c>
    </row>
    <row r="1216" spans="1:6" ht="14.25" x14ac:dyDescent="0.2">
      <c r="A1216" s="740" t="s">
        <v>223</v>
      </c>
      <c r="B1216" s="740"/>
      <c r="C1216" s="740"/>
      <c r="D1216" s="740"/>
      <c r="E1216" s="740"/>
      <c r="F1216" s="740"/>
    </row>
    <row r="1217" spans="1:6" ht="14.25" x14ac:dyDescent="0.2">
      <c r="A1217" s="740"/>
      <c r="B1217" s="740"/>
      <c r="C1217" s="740"/>
      <c r="D1217" s="740"/>
      <c r="E1217" s="740"/>
      <c r="F1217" s="740"/>
    </row>
    <row r="1218" spans="1:6" ht="14.25" x14ac:dyDescent="0.2">
      <c r="A1218" s="53" t="s">
        <v>1</v>
      </c>
      <c r="B1218" s="54" t="s">
        <v>2</v>
      </c>
      <c r="C1218" s="55" t="s">
        <v>3</v>
      </c>
      <c r="D1218" s="54" t="s">
        <v>9</v>
      </c>
      <c r="E1218" s="54" t="s">
        <v>13</v>
      </c>
      <c r="F1218" s="56" t="s">
        <v>15</v>
      </c>
    </row>
    <row r="1219" spans="1:6" ht="14.25" x14ac:dyDescent="0.2">
      <c r="A1219" s="57" t="s">
        <v>4</v>
      </c>
      <c r="B1219" s="58"/>
      <c r="C1219" s="59"/>
      <c r="D1219" s="58"/>
      <c r="E1219" s="60" t="s">
        <v>14</v>
      </c>
      <c r="F1219" s="61"/>
    </row>
    <row r="1220" spans="1:6" ht="15" x14ac:dyDescent="0.2">
      <c r="A1220" s="44">
        <v>1</v>
      </c>
      <c r="B1220" s="44">
        <v>2</v>
      </c>
      <c r="C1220" s="44">
        <v>3</v>
      </c>
      <c r="D1220" s="44">
        <v>4</v>
      </c>
      <c r="E1220" s="44">
        <v>5</v>
      </c>
      <c r="F1220" s="44">
        <v>6</v>
      </c>
    </row>
    <row r="1221" spans="1:6" ht="15" x14ac:dyDescent="0.25">
      <c r="A1221" s="62" t="s">
        <v>40</v>
      </c>
      <c r="B1221" s="62" t="s">
        <v>41</v>
      </c>
      <c r="C1221" s="63"/>
      <c r="D1221" s="87"/>
      <c r="E1221" s="87"/>
      <c r="F1221" s="64"/>
    </row>
    <row r="1222" spans="1:6" ht="15" x14ac:dyDescent="0.2">
      <c r="A1222" s="116">
        <v>1</v>
      </c>
      <c r="B1222" s="35" t="s">
        <v>48</v>
      </c>
      <c r="C1222" s="116" t="s">
        <v>5</v>
      </c>
      <c r="D1222" s="89">
        <v>278</v>
      </c>
      <c r="E1222" s="89">
        <v>3.55</v>
      </c>
      <c r="F1222" s="65">
        <v>986.9</v>
      </c>
    </row>
    <row r="1223" spans="1:6" ht="30" x14ac:dyDescent="0.2">
      <c r="A1223" s="116">
        <v>2</v>
      </c>
      <c r="B1223" s="35" t="s">
        <v>42</v>
      </c>
      <c r="C1223" s="116" t="s">
        <v>274</v>
      </c>
      <c r="D1223" s="89">
        <v>102.8</v>
      </c>
      <c r="E1223" s="89">
        <v>5.43</v>
      </c>
      <c r="F1223" s="65">
        <v>558.20399999999995</v>
      </c>
    </row>
    <row r="1224" spans="1:6" ht="15" x14ac:dyDescent="0.2">
      <c r="A1224" s="116">
        <v>3</v>
      </c>
      <c r="B1224" s="35" t="s">
        <v>0</v>
      </c>
      <c r="C1224" s="116" t="s">
        <v>5</v>
      </c>
      <c r="D1224" s="89">
        <v>10</v>
      </c>
      <c r="E1224" s="3">
        <v>5.88</v>
      </c>
      <c r="F1224" s="65">
        <v>58.8</v>
      </c>
    </row>
    <row r="1225" spans="1:6" ht="15" x14ac:dyDescent="0.2">
      <c r="A1225" s="116">
        <v>4</v>
      </c>
      <c r="B1225" s="35" t="s">
        <v>25</v>
      </c>
      <c r="C1225" s="116" t="s">
        <v>274</v>
      </c>
      <c r="D1225" s="89">
        <v>20</v>
      </c>
      <c r="E1225" s="3">
        <v>4.46</v>
      </c>
      <c r="F1225" s="65">
        <v>89.2</v>
      </c>
    </row>
    <row r="1226" spans="1:6" ht="30" x14ac:dyDescent="0.2">
      <c r="A1226" s="116">
        <v>5</v>
      </c>
      <c r="B1226" s="35" t="s">
        <v>96</v>
      </c>
      <c r="C1226" s="34" t="s">
        <v>275</v>
      </c>
      <c r="D1226" s="89">
        <v>12.28</v>
      </c>
      <c r="E1226" s="89">
        <v>16.91</v>
      </c>
      <c r="F1226" s="65">
        <v>207.65479999999999</v>
      </c>
    </row>
    <row r="1227" spans="1:6" ht="30" x14ac:dyDescent="0.2">
      <c r="A1227" s="737">
        <v>6</v>
      </c>
      <c r="B1227" s="35" t="s">
        <v>49</v>
      </c>
      <c r="C1227" s="34"/>
      <c r="D1227" s="89"/>
      <c r="E1227" s="90"/>
      <c r="F1227" s="65"/>
    </row>
    <row r="1228" spans="1:6" ht="15" x14ac:dyDescent="0.2">
      <c r="A1228" s="738"/>
      <c r="B1228" s="4" t="s">
        <v>104</v>
      </c>
      <c r="C1228" s="34" t="s">
        <v>275</v>
      </c>
      <c r="D1228" s="89">
        <v>143.58000000000001</v>
      </c>
      <c r="E1228" s="6">
        <v>6.78</v>
      </c>
      <c r="F1228" s="65">
        <v>973.47240000000011</v>
      </c>
    </row>
    <row r="1229" spans="1:6" ht="15" x14ac:dyDescent="0.2">
      <c r="A1229" s="739"/>
      <c r="B1229" s="5" t="s">
        <v>105</v>
      </c>
      <c r="C1229" s="34" t="s">
        <v>275</v>
      </c>
      <c r="D1229" s="89">
        <v>35.9</v>
      </c>
      <c r="E1229" s="7">
        <v>24.85</v>
      </c>
      <c r="F1229" s="65">
        <v>892.11500000000001</v>
      </c>
    </row>
    <row r="1230" spans="1:6" ht="30" x14ac:dyDescent="0.2">
      <c r="A1230" s="117">
        <v>7</v>
      </c>
      <c r="B1230" s="46" t="s">
        <v>26</v>
      </c>
      <c r="C1230" s="34" t="s">
        <v>275</v>
      </c>
      <c r="D1230" s="89">
        <v>35.9</v>
      </c>
      <c r="E1230" s="8">
        <v>6.49</v>
      </c>
      <c r="F1230" s="65">
        <v>232.99099999999999</v>
      </c>
    </row>
    <row r="1231" spans="1:6" ht="15" x14ac:dyDescent="0.2">
      <c r="A1231" s="116">
        <v>8</v>
      </c>
      <c r="B1231" s="47" t="s">
        <v>27</v>
      </c>
      <c r="C1231" s="34" t="s">
        <v>275</v>
      </c>
      <c r="D1231" s="89">
        <v>35.9</v>
      </c>
      <c r="E1231" s="9">
        <v>4.8899999999999997</v>
      </c>
      <c r="F1231" s="65">
        <v>175.55099999999999</v>
      </c>
    </row>
    <row r="1232" spans="1:6" ht="30" x14ac:dyDescent="0.2">
      <c r="A1232" s="117">
        <v>9</v>
      </c>
      <c r="B1232" s="43" t="s">
        <v>95</v>
      </c>
      <c r="C1232" s="34" t="s">
        <v>275</v>
      </c>
      <c r="D1232" s="89">
        <v>179.48</v>
      </c>
      <c r="E1232" s="10">
        <v>14.6</v>
      </c>
      <c r="F1232" s="65">
        <v>2620.4079999999999</v>
      </c>
    </row>
    <row r="1233" spans="1:6" ht="15" x14ac:dyDescent="0.2">
      <c r="A1233" s="116">
        <v>10</v>
      </c>
      <c r="B1233" s="37" t="s">
        <v>276</v>
      </c>
      <c r="C1233" s="116" t="s">
        <v>274</v>
      </c>
      <c r="D1233" s="89">
        <v>199.8</v>
      </c>
      <c r="E1233" s="11">
        <v>4.2300000000000004</v>
      </c>
      <c r="F1233" s="65">
        <v>845.15400000000011</v>
      </c>
    </row>
    <row r="1234" spans="1:6" ht="60" x14ac:dyDescent="0.2">
      <c r="A1234" s="117">
        <v>11</v>
      </c>
      <c r="B1234" s="84" t="s">
        <v>84</v>
      </c>
      <c r="C1234" s="34" t="s">
        <v>275</v>
      </c>
      <c r="D1234" s="89">
        <v>46.57</v>
      </c>
      <c r="E1234" s="12">
        <v>41.85</v>
      </c>
      <c r="F1234" s="65">
        <v>1948.9545000000001</v>
      </c>
    </row>
    <row r="1235" spans="1:6" ht="45" x14ac:dyDescent="0.2">
      <c r="A1235" s="116">
        <v>12</v>
      </c>
      <c r="B1235" s="85" t="s">
        <v>148</v>
      </c>
      <c r="C1235" s="34" t="s">
        <v>275</v>
      </c>
      <c r="D1235" s="89">
        <v>83.51</v>
      </c>
      <c r="E1235" s="13">
        <v>40.200000000000003</v>
      </c>
      <c r="F1235" s="65">
        <v>3357.1020000000003</v>
      </c>
    </row>
    <row r="1236" spans="1:6" ht="15" x14ac:dyDescent="0.2">
      <c r="A1236" s="117">
        <v>13</v>
      </c>
      <c r="B1236" s="37" t="s">
        <v>7</v>
      </c>
      <c r="C1236" s="116" t="s">
        <v>8</v>
      </c>
      <c r="D1236" s="36">
        <v>2</v>
      </c>
      <c r="E1236" s="14">
        <v>82.8</v>
      </c>
      <c r="F1236" s="65">
        <v>165.6</v>
      </c>
    </row>
    <row r="1237" spans="1:6" ht="15" x14ac:dyDescent="0.25">
      <c r="A1237" s="116">
        <v>14</v>
      </c>
      <c r="B1237" s="32" t="s">
        <v>106</v>
      </c>
      <c r="C1237" s="83" t="s">
        <v>5</v>
      </c>
      <c r="D1237" s="89">
        <v>10</v>
      </c>
      <c r="E1237" s="15">
        <v>35.97</v>
      </c>
      <c r="F1237" s="65">
        <v>359.7</v>
      </c>
    </row>
    <row r="1238" spans="1:6" ht="15" x14ac:dyDescent="0.2">
      <c r="A1238" s="117">
        <v>15</v>
      </c>
      <c r="B1238" s="38" t="s">
        <v>85</v>
      </c>
      <c r="C1238" s="116" t="s">
        <v>274</v>
      </c>
      <c r="D1238" s="89">
        <v>20</v>
      </c>
      <c r="E1238" s="15">
        <v>43.88</v>
      </c>
      <c r="F1238" s="65">
        <v>877.6</v>
      </c>
    </row>
    <row r="1239" spans="1:6" ht="30" x14ac:dyDescent="0.2">
      <c r="A1239" s="116">
        <v>16</v>
      </c>
      <c r="B1239" s="31" t="s">
        <v>101</v>
      </c>
      <c r="C1239" s="116" t="s">
        <v>12</v>
      </c>
      <c r="D1239" s="89">
        <v>9.8699999999999992</v>
      </c>
      <c r="E1239" s="16">
        <v>189.85</v>
      </c>
      <c r="F1239" s="65">
        <v>1873.8194999999998</v>
      </c>
    </row>
    <row r="1240" spans="1:6" ht="15" x14ac:dyDescent="0.2">
      <c r="A1240" s="117">
        <v>17</v>
      </c>
      <c r="B1240" s="31" t="s">
        <v>124</v>
      </c>
      <c r="C1240" s="116" t="s">
        <v>274</v>
      </c>
      <c r="D1240" s="89">
        <v>102.8</v>
      </c>
      <c r="E1240" s="16">
        <v>1.8</v>
      </c>
      <c r="F1240" s="65">
        <v>185.04</v>
      </c>
    </row>
    <row r="1241" spans="1:6" ht="15" x14ac:dyDescent="0.2">
      <c r="A1241" s="116">
        <v>18</v>
      </c>
      <c r="B1241" s="31" t="s">
        <v>125</v>
      </c>
      <c r="C1241" s="116" t="s">
        <v>274</v>
      </c>
      <c r="D1241" s="89">
        <v>102.8</v>
      </c>
      <c r="E1241" s="16">
        <v>1.58</v>
      </c>
      <c r="F1241" s="65">
        <v>162.42400000000001</v>
      </c>
    </row>
    <row r="1242" spans="1:6" ht="30" x14ac:dyDescent="0.2">
      <c r="A1242" s="117">
        <v>19</v>
      </c>
      <c r="B1242" s="31" t="s">
        <v>102</v>
      </c>
      <c r="C1242" s="68" t="s">
        <v>12</v>
      </c>
      <c r="D1242" s="89">
        <v>9.4600000000000009</v>
      </c>
      <c r="E1242" s="16">
        <v>180.98</v>
      </c>
      <c r="F1242" s="65">
        <v>1712.0708</v>
      </c>
    </row>
    <row r="1243" spans="1:6" ht="30" x14ac:dyDescent="0.2">
      <c r="A1243" s="116">
        <v>20</v>
      </c>
      <c r="B1243" s="22" t="s">
        <v>103</v>
      </c>
      <c r="C1243" s="23" t="s">
        <v>12</v>
      </c>
      <c r="D1243" s="89">
        <v>13.57</v>
      </c>
      <c r="E1243" s="30">
        <v>145.56</v>
      </c>
      <c r="F1243" s="65">
        <v>1975.2492</v>
      </c>
    </row>
    <row r="1244" spans="1:6" ht="45" x14ac:dyDescent="0.2">
      <c r="A1244" s="117">
        <v>21</v>
      </c>
      <c r="B1244" s="92" t="s">
        <v>151</v>
      </c>
      <c r="C1244" s="68" t="s">
        <v>275</v>
      </c>
      <c r="D1244" s="89">
        <v>47.29</v>
      </c>
      <c r="E1244" s="13">
        <v>40.200000000000003</v>
      </c>
      <c r="F1244" s="65">
        <v>1901.058</v>
      </c>
    </row>
    <row r="1245" spans="1:6" ht="15" x14ac:dyDescent="0.2">
      <c r="A1245" s="116">
        <v>22</v>
      </c>
      <c r="B1245" s="67" t="s">
        <v>65</v>
      </c>
      <c r="C1245" s="114" t="s">
        <v>5</v>
      </c>
      <c r="D1245" s="89">
        <v>278</v>
      </c>
      <c r="E1245" s="19">
        <v>3.15</v>
      </c>
      <c r="F1245" s="65">
        <v>875.69999999999993</v>
      </c>
    </row>
    <row r="1246" spans="1:6" ht="15" x14ac:dyDescent="0.2">
      <c r="A1246" s="116"/>
      <c r="B1246" s="69"/>
      <c r="C1246" s="70"/>
      <c r="D1246" s="79"/>
      <c r="E1246" s="71"/>
      <c r="F1246" s="65"/>
    </row>
    <row r="1247" spans="1:6" ht="15" x14ac:dyDescent="0.25">
      <c r="A1247" s="62" t="s">
        <v>43</v>
      </c>
      <c r="B1247" s="62" t="s">
        <v>44</v>
      </c>
      <c r="C1247" s="63"/>
      <c r="D1247" s="88"/>
      <c r="E1247" s="88"/>
      <c r="F1247" s="65"/>
    </row>
    <row r="1248" spans="1:6" ht="15" x14ac:dyDescent="0.25">
      <c r="A1248" s="116">
        <v>1</v>
      </c>
      <c r="B1248" s="77" t="s">
        <v>129</v>
      </c>
      <c r="C1248" s="34" t="s">
        <v>5</v>
      </c>
      <c r="D1248" s="36">
        <v>111</v>
      </c>
      <c r="E1248" s="25">
        <v>27.92</v>
      </c>
      <c r="F1248" s="65">
        <v>3099.1200000000003</v>
      </c>
    </row>
    <row r="1249" spans="1:6" ht="15" x14ac:dyDescent="0.2">
      <c r="A1249" s="116">
        <v>2</v>
      </c>
      <c r="B1249" s="37" t="s">
        <v>110</v>
      </c>
      <c r="C1249" s="116" t="s">
        <v>6</v>
      </c>
      <c r="D1249" s="36">
        <v>1</v>
      </c>
      <c r="E1249" s="89">
        <v>88.96</v>
      </c>
      <c r="F1249" s="65">
        <v>88.96</v>
      </c>
    </row>
    <row r="1250" spans="1:6" ht="15" x14ac:dyDescent="0.2">
      <c r="A1250" s="116">
        <v>3</v>
      </c>
      <c r="B1250" s="26" t="s">
        <v>131</v>
      </c>
      <c r="C1250" s="116" t="s">
        <v>6</v>
      </c>
      <c r="D1250" s="36">
        <v>2</v>
      </c>
      <c r="E1250" s="89">
        <v>75.42</v>
      </c>
      <c r="F1250" s="65">
        <v>150.84</v>
      </c>
    </row>
    <row r="1251" spans="1:6" ht="15" x14ac:dyDescent="0.2">
      <c r="A1251" s="116">
        <v>4</v>
      </c>
      <c r="B1251" s="45" t="s">
        <v>278</v>
      </c>
      <c r="C1251" s="116" t="s">
        <v>6</v>
      </c>
      <c r="D1251" s="36">
        <v>1</v>
      </c>
      <c r="E1251" s="89">
        <v>123.58</v>
      </c>
      <c r="F1251" s="65">
        <v>123.58</v>
      </c>
    </row>
    <row r="1252" spans="1:6" ht="15" x14ac:dyDescent="0.2">
      <c r="A1252" s="116">
        <v>5</v>
      </c>
      <c r="B1252" s="37" t="s">
        <v>114</v>
      </c>
      <c r="C1252" s="116" t="s">
        <v>6</v>
      </c>
      <c r="D1252" s="36">
        <v>2</v>
      </c>
      <c r="E1252" s="89">
        <v>29.75</v>
      </c>
      <c r="F1252" s="65">
        <v>59.5</v>
      </c>
    </row>
    <row r="1253" spans="1:6" ht="30" x14ac:dyDescent="0.25">
      <c r="A1253" s="116">
        <v>6</v>
      </c>
      <c r="B1253" s="81" t="s">
        <v>118</v>
      </c>
      <c r="C1253" s="116" t="s">
        <v>6</v>
      </c>
      <c r="D1253" s="36">
        <v>2</v>
      </c>
      <c r="E1253" s="17">
        <v>36.03</v>
      </c>
      <c r="F1253" s="65">
        <v>72.06</v>
      </c>
    </row>
    <row r="1254" spans="1:6" ht="15" x14ac:dyDescent="0.2">
      <c r="A1254" s="116">
        <v>7</v>
      </c>
      <c r="B1254" s="37" t="s">
        <v>21</v>
      </c>
      <c r="C1254" s="116" t="s">
        <v>6</v>
      </c>
      <c r="D1254" s="36">
        <v>2</v>
      </c>
      <c r="E1254" s="27">
        <v>25.6</v>
      </c>
      <c r="F1254" s="65">
        <v>51.2</v>
      </c>
    </row>
    <row r="1255" spans="1:6" ht="15" x14ac:dyDescent="0.2">
      <c r="A1255" s="116">
        <v>8</v>
      </c>
      <c r="B1255" s="37" t="s">
        <v>224</v>
      </c>
      <c r="C1255" s="116" t="s">
        <v>6</v>
      </c>
      <c r="D1255" s="36">
        <v>1</v>
      </c>
      <c r="E1255" s="89">
        <v>297.41000000000003</v>
      </c>
      <c r="F1255" s="65">
        <v>297.41000000000003</v>
      </c>
    </row>
    <row r="1256" spans="1:6" ht="15" x14ac:dyDescent="0.2">
      <c r="A1256" s="116">
        <v>9</v>
      </c>
      <c r="B1256" s="37" t="s">
        <v>161</v>
      </c>
      <c r="C1256" s="116" t="s">
        <v>6</v>
      </c>
      <c r="D1256" s="36">
        <v>4</v>
      </c>
      <c r="E1256" s="89">
        <v>289.58</v>
      </c>
      <c r="F1256" s="65">
        <v>1158.32</v>
      </c>
    </row>
    <row r="1257" spans="1:6" ht="15" x14ac:dyDescent="0.2">
      <c r="A1257" s="116">
        <v>10</v>
      </c>
      <c r="B1257" s="37" t="s">
        <v>146</v>
      </c>
      <c r="C1257" s="116" t="s">
        <v>6</v>
      </c>
      <c r="D1257" s="36">
        <v>2</v>
      </c>
      <c r="E1257" s="89">
        <v>285.56</v>
      </c>
      <c r="F1257" s="65">
        <v>571.12</v>
      </c>
    </row>
    <row r="1258" spans="1:6" ht="15" x14ac:dyDescent="0.2">
      <c r="A1258" s="116">
        <v>11</v>
      </c>
      <c r="B1258" s="37" t="s">
        <v>133</v>
      </c>
      <c r="C1258" s="116" t="s">
        <v>6</v>
      </c>
      <c r="D1258" s="36">
        <v>3</v>
      </c>
      <c r="E1258" s="27">
        <v>276.11</v>
      </c>
      <c r="F1258" s="65">
        <v>828.33</v>
      </c>
    </row>
    <row r="1259" spans="1:6" ht="15" x14ac:dyDescent="0.2">
      <c r="A1259" s="116">
        <v>12</v>
      </c>
      <c r="B1259" s="37" t="s">
        <v>132</v>
      </c>
      <c r="C1259" s="116" t="s">
        <v>6</v>
      </c>
      <c r="D1259" s="36">
        <v>6</v>
      </c>
      <c r="E1259" s="25">
        <v>35.89</v>
      </c>
      <c r="F1259" s="65">
        <v>215.34</v>
      </c>
    </row>
    <row r="1260" spans="1:6" ht="15" x14ac:dyDescent="0.2">
      <c r="A1260" s="116">
        <v>13</v>
      </c>
      <c r="B1260" s="37" t="s">
        <v>80</v>
      </c>
      <c r="C1260" s="116" t="s">
        <v>5</v>
      </c>
      <c r="D1260" s="36">
        <v>111</v>
      </c>
      <c r="E1260" s="28">
        <v>1.73</v>
      </c>
      <c r="F1260" s="65">
        <v>192.03</v>
      </c>
    </row>
    <row r="1261" spans="1:6" ht="15" x14ac:dyDescent="0.2">
      <c r="A1261" s="116">
        <v>14</v>
      </c>
      <c r="B1261" s="37" t="s">
        <v>22</v>
      </c>
      <c r="C1261" s="116" t="s">
        <v>5</v>
      </c>
      <c r="D1261" s="36">
        <v>111</v>
      </c>
      <c r="E1261" s="28">
        <v>0.92</v>
      </c>
      <c r="F1261" s="65">
        <v>102.12</v>
      </c>
    </row>
    <row r="1262" spans="1:6" ht="15" x14ac:dyDescent="0.2">
      <c r="A1262" s="116">
        <v>15</v>
      </c>
      <c r="B1262" s="37" t="s">
        <v>16</v>
      </c>
      <c r="C1262" s="116" t="s">
        <v>5</v>
      </c>
      <c r="D1262" s="36">
        <v>111</v>
      </c>
      <c r="E1262" s="28">
        <v>0.71</v>
      </c>
      <c r="F1262" s="65">
        <v>78.81</v>
      </c>
    </row>
    <row r="1263" spans="1:6" ht="15" x14ac:dyDescent="0.2">
      <c r="A1263" s="116">
        <v>16</v>
      </c>
      <c r="B1263" s="37" t="s">
        <v>17</v>
      </c>
      <c r="C1263" s="116" t="s">
        <v>5</v>
      </c>
      <c r="D1263" s="36">
        <v>111</v>
      </c>
      <c r="E1263" s="28">
        <v>0.85</v>
      </c>
      <c r="F1263" s="65">
        <v>94.35</v>
      </c>
    </row>
    <row r="1264" spans="1:6" ht="15" x14ac:dyDescent="0.2">
      <c r="A1264" s="48"/>
      <c r="B1264" s="39"/>
      <c r="C1264" s="39"/>
      <c r="D1264" s="40"/>
      <c r="E1264" s="110" t="s">
        <v>81</v>
      </c>
      <c r="F1264" s="73">
        <v>30217.858200000002</v>
      </c>
    </row>
    <row r="1265" spans="1:6" ht="15" x14ac:dyDescent="0.2">
      <c r="A1265" s="39"/>
      <c r="B1265" s="39"/>
      <c r="C1265" s="39"/>
      <c r="E1265" s="74" t="s">
        <v>82</v>
      </c>
      <c r="F1265" s="73">
        <v>6043.571640000001</v>
      </c>
    </row>
    <row r="1266" spans="1:6" ht="14.25" x14ac:dyDescent="0.2">
      <c r="A1266" s="49"/>
      <c r="B1266" s="91"/>
      <c r="C1266" s="91"/>
      <c r="D1266" s="86"/>
      <c r="E1266" s="112" t="s">
        <v>83</v>
      </c>
      <c r="F1266" s="73">
        <v>36261.429840000004</v>
      </c>
    </row>
    <row r="1268" spans="1:6" ht="14.25" x14ac:dyDescent="0.2">
      <c r="A1268" s="740" t="s">
        <v>229</v>
      </c>
      <c r="B1268" s="740"/>
      <c r="C1268" s="740"/>
      <c r="D1268" s="740"/>
      <c r="E1268" s="740"/>
      <c r="F1268" s="740"/>
    </row>
    <row r="1269" spans="1:6" ht="14.25" x14ac:dyDescent="0.2">
      <c r="A1269" s="740"/>
      <c r="B1269" s="740"/>
      <c r="C1269" s="740"/>
      <c r="D1269" s="740"/>
      <c r="E1269" s="740"/>
      <c r="F1269" s="740"/>
    </row>
    <row r="1270" spans="1:6" ht="14.25" x14ac:dyDescent="0.2">
      <c r="A1270" s="53" t="s">
        <v>1</v>
      </c>
      <c r="B1270" s="54" t="s">
        <v>2</v>
      </c>
      <c r="C1270" s="55" t="s">
        <v>3</v>
      </c>
      <c r="D1270" s="54" t="s">
        <v>9</v>
      </c>
      <c r="E1270" s="54" t="s">
        <v>13</v>
      </c>
      <c r="F1270" s="56" t="s">
        <v>15</v>
      </c>
    </row>
    <row r="1271" spans="1:6" ht="14.25" x14ac:dyDescent="0.2">
      <c r="A1271" s="57" t="s">
        <v>4</v>
      </c>
      <c r="B1271" s="58"/>
      <c r="C1271" s="59"/>
      <c r="D1271" s="58"/>
      <c r="E1271" s="60" t="s">
        <v>14</v>
      </c>
      <c r="F1271" s="61"/>
    </row>
    <row r="1272" spans="1:6" ht="15" x14ac:dyDescent="0.2">
      <c r="A1272" s="44">
        <v>1</v>
      </c>
      <c r="B1272" s="44">
        <v>2</v>
      </c>
      <c r="C1272" s="44">
        <v>3</v>
      </c>
      <c r="D1272" s="44">
        <v>4</v>
      </c>
      <c r="E1272" s="44">
        <v>5</v>
      </c>
      <c r="F1272" s="44">
        <v>6</v>
      </c>
    </row>
    <row r="1273" spans="1:6" ht="15" x14ac:dyDescent="0.25">
      <c r="A1273" s="62" t="s">
        <v>40</v>
      </c>
      <c r="B1273" s="62" t="s">
        <v>41</v>
      </c>
      <c r="C1273" s="63"/>
      <c r="D1273" s="87"/>
      <c r="E1273" s="87"/>
      <c r="F1273" s="64"/>
    </row>
    <row r="1274" spans="1:6" ht="15" x14ac:dyDescent="0.2">
      <c r="A1274" s="116">
        <v>1</v>
      </c>
      <c r="B1274" s="35" t="s">
        <v>48</v>
      </c>
      <c r="C1274" s="116" t="s">
        <v>5</v>
      </c>
      <c r="D1274" s="89">
        <v>464</v>
      </c>
      <c r="E1274" s="89">
        <v>3.55</v>
      </c>
      <c r="F1274" s="65">
        <v>1647.1999999999998</v>
      </c>
    </row>
    <row r="1275" spans="1:6" ht="30" x14ac:dyDescent="0.2">
      <c r="A1275" s="116">
        <v>2</v>
      </c>
      <c r="B1275" s="35" t="s">
        <v>42</v>
      </c>
      <c r="C1275" s="116" t="s">
        <v>274</v>
      </c>
      <c r="D1275" s="89">
        <v>182</v>
      </c>
      <c r="E1275" s="89">
        <v>5.43</v>
      </c>
      <c r="F1275" s="65">
        <v>988.26</v>
      </c>
    </row>
    <row r="1276" spans="1:6" ht="15" x14ac:dyDescent="0.2">
      <c r="A1276" s="116">
        <v>3</v>
      </c>
      <c r="B1276" s="35" t="s">
        <v>0</v>
      </c>
      <c r="C1276" s="116" t="s">
        <v>5</v>
      </c>
      <c r="D1276" s="89">
        <v>11</v>
      </c>
      <c r="E1276" s="3">
        <v>5.88</v>
      </c>
      <c r="F1276" s="65">
        <v>64.679999999999993</v>
      </c>
    </row>
    <row r="1277" spans="1:6" ht="15" x14ac:dyDescent="0.2">
      <c r="A1277" s="116">
        <v>4</v>
      </c>
      <c r="B1277" s="35" t="s">
        <v>25</v>
      </c>
      <c r="C1277" s="116" t="s">
        <v>274</v>
      </c>
      <c r="D1277" s="89">
        <v>16.5</v>
      </c>
      <c r="E1277" s="3">
        <v>4.46</v>
      </c>
      <c r="F1277" s="65">
        <v>73.59</v>
      </c>
    </row>
    <row r="1278" spans="1:6" ht="30" x14ac:dyDescent="0.2">
      <c r="A1278" s="116">
        <v>5</v>
      </c>
      <c r="B1278" s="35" t="s">
        <v>96</v>
      </c>
      <c r="C1278" s="34" t="s">
        <v>275</v>
      </c>
      <c r="D1278" s="89">
        <v>20.13</v>
      </c>
      <c r="E1278" s="89">
        <v>16.91</v>
      </c>
      <c r="F1278" s="65">
        <v>340.39830000000001</v>
      </c>
    </row>
    <row r="1279" spans="1:6" ht="30" x14ac:dyDescent="0.2">
      <c r="A1279" s="737">
        <v>6</v>
      </c>
      <c r="B1279" s="35" t="s">
        <v>49</v>
      </c>
      <c r="C1279" s="34"/>
      <c r="D1279" s="89"/>
      <c r="E1279" s="90"/>
      <c r="F1279" s="65"/>
    </row>
    <row r="1280" spans="1:6" ht="15" x14ac:dyDescent="0.2">
      <c r="A1280" s="738"/>
      <c r="B1280" s="4" t="s">
        <v>104</v>
      </c>
      <c r="C1280" s="34" t="s">
        <v>275</v>
      </c>
      <c r="D1280" s="89">
        <v>244.86</v>
      </c>
      <c r="E1280" s="6">
        <v>6.78</v>
      </c>
      <c r="F1280" s="65">
        <v>1660.1508000000001</v>
      </c>
    </row>
    <row r="1281" spans="1:6" ht="15" x14ac:dyDescent="0.2">
      <c r="A1281" s="738"/>
      <c r="B1281" s="5" t="s">
        <v>105</v>
      </c>
      <c r="C1281" s="34" t="s">
        <v>275</v>
      </c>
      <c r="D1281" s="89">
        <v>61.22</v>
      </c>
      <c r="E1281" s="7">
        <v>24.85</v>
      </c>
      <c r="F1281" s="65">
        <v>1521.317</v>
      </c>
    </row>
    <row r="1282" spans="1:6" ht="30" x14ac:dyDescent="0.2">
      <c r="A1282" s="116">
        <v>7</v>
      </c>
      <c r="B1282" s="46" t="s">
        <v>26</v>
      </c>
      <c r="C1282" s="34" t="s">
        <v>275</v>
      </c>
      <c r="D1282" s="89">
        <v>61.22</v>
      </c>
      <c r="E1282" s="8">
        <v>6.49</v>
      </c>
      <c r="F1282" s="65">
        <v>397.31780000000003</v>
      </c>
    </row>
    <row r="1283" spans="1:6" ht="15" x14ac:dyDescent="0.2">
      <c r="A1283" s="116">
        <v>8</v>
      </c>
      <c r="B1283" s="47" t="s">
        <v>27</v>
      </c>
      <c r="C1283" s="34" t="s">
        <v>275</v>
      </c>
      <c r="D1283" s="89">
        <v>61.22</v>
      </c>
      <c r="E1283" s="9">
        <v>4.8899999999999997</v>
      </c>
      <c r="F1283" s="65">
        <v>299.36579999999998</v>
      </c>
    </row>
    <row r="1284" spans="1:6" ht="30" x14ac:dyDescent="0.2">
      <c r="A1284" s="116">
        <v>9</v>
      </c>
      <c r="B1284" s="43" t="s">
        <v>95</v>
      </c>
      <c r="C1284" s="34" t="s">
        <v>275</v>
      </c>
      <c r="D1284" s="89">
        <v>306.08</v>
      </c>
      <c r="E1284" s="10">
        <v>14.6</v>
      </c>
      <c r="F1284" s="65">
        <v>4468.768</v>
      </c>
    </row>
    <row r="1285" spans="1:6" ht="15" x14ac:dyDescent="0.2">
      <c r="A1285" s="116">
        <v>10</v>
      </c>
      <c r="B1285" s="37" t="s">
        <v>276</v>
      </c>
      <c r="C1285" s="116" t="s">
        <v>274</v>
      </c>
      <c r="D1285" s="89">
        <v>396</v>
      </c>
      <c r="E1285" s="11">
        <v>4.2300000000000004</v>
      </c>
      <c r="F1285" s="65">
        <v>1675.0800000000002</v>
      </c>
    </row>
    <row r="1286" spans="1:6" ht="60" x14ac:dyDescent="0.2">
      <c r="A1286" s="116">
        <v>11</v>
      </c>
      <c r="B1286" s="84" t="s">
        <v>84</v>
      </c>
      <c r="C1286" s="34" t="s">
        <v>275</v>
      </c>
      <c r="D1286" s="89">
        <v>83.96</v>
      </c>
      <c r="E1286" s="12">
        <v>41.85</v>
      </c>
      <c r="F1286" s="65">
        <v>3513.7259999999997</v>
      </c>
    </row>
    <row r="1287" spans="1:6" ht="45" x14ac:dyDescent="0.2">
      <c r="A1287" s="116">
        <v>12</v>
      </c>
      <c r="B1287" s="85" t="s">
        <v>149</v>
      </c>
      <c r="C1287" s="34" t="s">
        <v>275</v>
      </c>
      <c r="D1287" s="89">
        <v>133.04</v>
      </c>
      <c r="E1287" s="13">
        <v>40.200000000000003</v>
      </c>
      <c r="F1287" s="65">
        <v>5348.2079999999996</v>
      </c>
    </row>
    <row r="1288" spans="1:6" ht="15" x14ac:dyDescent="0.2">
      <c r="A1288" s="116">
        <v>13</v>
      </c>
      <c r="B1288" s="37" t="s">
        <v>7</v>
      </c>
      <c r="C1288" s="116" t="s">
        <v>8</v>
      </c>
      <c r="D1288" s="36">
        <v>4</v>
      </c>
      <c r="E1288" s="14">
        <v>82.8</v>
      </c>
      <c r="F1288" s="65">
        <v>331.2</v>
      </c>
    </row>
    <row r="1289" spans="1:6" ht="15" x14ac:dyDescent="0.25">
      <c r="A1289" s="116">
        <v>14</v>
      </c>
      <c r="B1289" s="32" t="s">
        <v>106</v>
      </c>
      <c r="C1289" s="83" t="s">
        <v>5</v>
      </c>
      <c r="D1289" s="89">
        <v>11</v>
      </c>
      <c r="E1289" s="15">
        <v>35.97</v>
      </c>
      <c r="F1289" s="65">
        <v>395.66999999999996</v>
      </c>
    </row>
    <row r="1290" spans="1:6" ht="15" x14ac:dyDescent="0.2">
      <c r="A1290" s="116">
        <v>15</v>
      </c>
      <c r="B1290" s="38" t="s">
        <v>85</v>
      </c>
      <c r="C1290" s="116" t="s">
        <v>274</v>
      </c>
      <c r="D1290" s="89">
        <v>16.5</v>
      </c>
      <c r="E1290" s="15">
        <v>43.88</v>
      </c>
      <c r="F1290" s="65">
        <v>724.0200000000001</v>
      </c>
    </row>
    <row r="1291" spans="1:6" ht="30" x14ac:dyDescent="0.2">
      <c r="A1291" s="116">
        <v>16</v>
      </c>
      <c r="B1291" s="31" t="s">
        <v>101</v>
      </c>
      <c r="C1291" s="116" t="s">
        <v>12</v>
      </c>
      <c r="D1291" s="89">
        <v>17.47</v>
      </c>
      <c r="E1291" s="16">
        <v>189.85</v>
      </c>
      <c r="F1291" s="65">
        <v>3316.6794999999997</v>
      </c>
    </row>
    <row r="1292" spans="1:6" ht="15" x14ac:dyDescent="0.2">
      <c r="A1292" s="116">
        <v>17</v>
      </c>
      <c r="B1292" s="31" t="s">
        <v>124</v>
      </c>
      <c r="C1292" s="116" t="s">
        <v>274</v>
      </c>
      <c r="D1292" s="89">
        <v>182</v>
      </c>
      <c r="E1292" s="16">
        <v>1.8</v>
      </c>
      <c r="F1292" s="65">
        <v>327.60000000000002</v>
      </c>
    </row>
    <row r="1293" spans="1:6" ht="15" x14ac:dyDescent="0.2">
      <c r="A1293" s="116">
        <v>18</v>
      </c>
      <c r="B1293" s="31" t="s">
        <v>125</v>
      </c>
      <c r="C1293" s="116" t="s">
        <v>274</v>
      </c>
      <c r="D1293" s="89">
        <v>182</v>
      </c>
      <c r="E1293" s="16">
        <v>1.58</v>
      </c>
      <c r="F1293" s="65">
        <v>287.56</v>
      </c>
    </row>
    <row r="1294" spans="1:6" ht="30" x14ac:dyDescent="0.2">
      <c r="A1294" s="116">
        <v>19</v>
      </c>
      <c r="B1294" s="31" t="s">
        <v>102</v>
      </c>
      <c r="C1294" s="68" t="s">
        <v>12</v>
      </c>
      <c r="D1294" s="89">
        <v>16.739999999999998</v>
      </c>
      <c r="E1294" s="16">
        <v>180.98</v>
      </c>
      <c r="F1294" s="65">
        <v>3029.6051999999995</v>
      </c>
    </row>
    <row r="1295" spans="1:6" ht="30" x14ac:dyDescent="0.2">
      <c r="A1295" s="116">
        <v>20</v>
      </c>
      <c r="B1295" s="22" t="s">
        <v>103</v>
      </c>
      <c r="C1295" s="23" t="s">
        <v>12</v>
      </c>
      <c r="D1295" s="89">
        <v>24.02</v>
      </c>
      <c r="E1295" s="30">
        <v>145.56</v>
      </c>
      <c r="F1295" s="65">
        <v>3496.3512000000001</v>
      </c>
    </row>
    <row r="1296" spans="1:6" ht="45" x14ac:dyDescent="0.2">
      <c r="A1296" s="116">
        <v>21</v>
      </c>
      <c r="B1296" s="92" t="s">
        <v>107</v>
      </c>
      <c r="C1296" s="68" t="s">
        <v>275</v>
      </c>
      <c r="D1296" s="89">
        <v>83.72</v>
      </c>
      <c r="E1296" s="13">
        <v>40.200000000000003</v>
      </c>
      <c r="F1296" s="65">
        <v>3365.5440000000003</v>
      </c>
    </row>
    <row r="1297" spans="1:6" ht="15" x14ac:dyDescent="0.2">
      <c r="A1297" s="116">
        <v>22</v>
      </c>
      <c r="B1297" s="67" t="s">
        <v>65</v>
      </c>
      <c r="C1297" s="114" t="s">
        <v>5</v>
      </c>
      <c r="D1297" s="89">
        <v>464</v>
      </c>
      <c r="E1297" s="19">
        <v>3.15</v>
      </c>
      <c r="F1297" s="65">
        <v>1461.6</v>
      </c>
    </row>
    <row r="1298" spans="1:6" ht="15" x14ac:dyDescent="0.2">
      <c r="A1298" s="116"/>
      <c r="B1298" s="69"/>
      <c r="C1298" s="70"/>
      <c r="D1298" s="79"/>
      <c r="E1298" s="71"/>
      <c r="F1298" s="65"/>
    </row>
    <row r="1299" spans="1:6" ht="15" x14ac:dyDescent="0.25">
      <c r="A1299" s="62" t="s">
        <v>43</v>
      </c>
      <c r="B1299" s="62" t="s">
        <v>44</v>
      </c>
      <c r="C1299" s="63"/>
      <c r="D1299" s="88"/>
      <c r="E1299" s="88"/>
      <c r="F1299" s="65"/>
    </row>
    <row r="1300" spans="1:6" ht="15" x14ac:dyDescent="0.25">
      <c r="A1300" s="116">
        <v>1</v>
      </c>
      <c r="B1300" s="77" t="s">
        <v>122</v>
      </c>
      <c r="C1300" s="34" t="s">
        <v>5</v>
      </c>
      <c r="D1300" s="36">
        <v>220</v>
      </c>
      <c r="E1300" s="89">
        <v>44.89</v>
      </c>
      <c r="F1300" s="65">
        <v>9875.7999999999993</v>
      </c>
    </row>
    <row r="1301" spans="1:6" ht="15" x14ac:dyDescent="0.2">
      <c r="A1301" s="116">
        <v>5</v>
      </c>
      <c r="B1301" s="26" t="s">
        <v>86</v>
      </c>
      <c r="C1301" s="116" t="s">
        <v>6</v>
      </c>
      <c r="D1301" s="36">
        <v>1</v>
      </c>
      <c r="E1301" s="89">
        <v>157.25</v>
      </c>
      <c r="F1301" s="65">
        <v>157.25</v>
      </c>
    </row>
    <row r="1302" spans="1:6" ht="15" x14ac:dyDescent="0.2">
      <c r="A1302" s="116">
        <v>10</v>
      </c>
      <c r="B1302" s="37" t="s">
        <v>113</v>
      </c>
      <c r="C1302" s="78" t="s">
        <v>6</v>
      </c>
      <c r="D1302" s="36">
        <v>1</v>
      </c>
      <c r="E1302" s="29">
        <v>42.97</v>
      </c>
      <c r="F1302" s="65">
        <v>42.97</v>
      </c>
    </row>
    <row r="1303" spans="1:6" ht="15" x14ac:dyDescent="0.2">
      <c r="A1303" s="116">
        <v>12</v>
      </c>
      <c r="B1303" s="37" t="s">
        <v>18</v>
      </c>
      <c r="C1303" s="78" t="s">
        <v>6</v>
      </c>
      <c r="D1303" s="36">
        <v>1</v>
      </c>
      <c r="E1303" s="25">
        <v>26.13</v>
      </c>
      <c r="F1303" s="65">
        <v>26.13</v>
      </c>
    </row>
    <row r="1304" spans="1:6" ht="30" x14ac:dyDescent="0.2">
      <c r="A1304" s="116">
        <v>15</v>
      </c>
      <c r="B1304" s="43" t="s">
        <v>19</v>
      </c>
      <c r="C1304" s="116" t="s">
        <v>6</v>
      </c>
      <c r="D1304" s="36">
        <v>1</v>
      </c>
      <c r="E1304" s="18">
        <v>460.86</v>
      </c>
      <c r="F1304" s="65">
        <v>460.86</v>
      </c>
    </row>
    <row r="1305" spans="1:6" ht="30" x14ac:dyDescent="0.25">
      <c r="A1305" s="116">
        <v>16</v>
      </c>
      <c r="B1305" s="81" t="s">
        <v>117</v>
      </c>
      <c r="C1305" s="116" t="s">
        <v>6</v>
      </c>
      <c r="D1305" s="36">
        <v>1</v>
      </c>
      <c r="E1305" s="17">
        <v>56.28</v>
      </c>
      <c r="F1305" s="65">
        <v>56.28</v>
      </c>
    </row>
    <row r="1306" spans="1:6" ht="30" x14ac:dyDescent="0.25">
      <c r="A1306" s="116">
        <v>18</v>
      </c>
      <c r="B1306" s="81" t="s">
        <v>45</v>
      </c>
      <c r="C1306" s="116" t="s">
        <v>6</v>
      </c>
      <c r="D1306" s="36">
        <v>1</v>
      </c>
      <c r="E1306" s="17">
        <v>29.36</v>
      </c>
      <c r="F1306" s="65">
        <v>29.36</v>
      </c>
    </row>
    <row r="1307" spans="1:6" ht="15" x14ac:dyDescent="0.2">
      <c r="A1307" s="116">
        <v>19</v>
      </c>
      <c r="B1307" s="37" t="s">
        <v>20</v>
      </c>
      <c r="C1307" s="116" t="s">
        <v>6</v>
      </c>
      <c r="D1307" s="36">
        <v>1</v>
      </c>
      <c r="E1307" s="21">
        <v>870.85</v>
      </c>
      <c r="F1307" s="65">
        <v>870.85</v>
      </c>
    </row>
    <row r="1308" spans="1:6" ht="15" x14ac:dyDescent="0.2">
      <c r="A1308" s="116">
        <v>21</v>
      </c>
      <c r="B1308" s="37" t="s">
        <v>21</v>
      </c>
      <c r="C1308" s="116" t="s">
        <v>6</v>
      </c>
      <c r="D1308" s="36">
        <v>2</v>
      </c>
      <c r="E1308" s="27">
        <v>25.6</v>
      </c>
      <c r="F1308" s="65">
        <v>51.2</v>
      </c>
    </row>
    <row r="1309" spans="1:6" ht="15" x14ac:dyDescent="0.2">
      <c r="A1309" s="116">
        <v>24</v>
      </c>
      <c r="B1309" s="37" t="s">
        <v>231</v>
      </c>
      <c r="C1309" s="116" t="s">
        <v>6</v>
      </c>
      <c r="D1309" s="36">
        <v>5</v>
      </c>
      <c r="E1309" s="89">
        <v>372.45</v>
      </c>
      <c r="F1309" s="65">
        <v>1862.25</v>
      </c>
    </row>
    <row r="1310" spans="1:6" ht="15" x14ac:dyDescent="0.2">
      <c r="A1310" s="116">
        <v>25</v>
      </c>
      <c r="B1310" s="37" t="s">
        <v>155</v>
      </c>
      <c r="C1310" s="116" t="s">
        <v>6</v>
      </c>
      <c r="D1310" s="36">
        <v>4</v>
      </c>
      <c r="E1310" s="89">
        <v>355.89</v>
      </c>
      <c r="F1310" s="65">
        <v>1423.56</v>
      </c>
    </row>
    <row r="1311" spans="1:6" ht="15" x14ac:dyDescent="0.2">
      <c r="A1311" s="116">
        <v>26</v>
      </c>
      <c r="B1311" s="37" t="s">
        <v>230</v>
      </c>
      <c r="C1311" s="116" t="s">
        <v>6</v>
      </c>
      <c r="D1311" s="36">
        <v>2</v>
      </c>
      <c r="E1311" s="89">
        <v>344.36</v>
      </c>
      <c r="F1311" s="65">
        <v>688.72</v>
      </c>
    </row>
    <row r="1312" spans="1:6" ht="15" x14ac:dyDescent="0.2">
      <c r="A1312" s="116">
        <v>27</v>
      </c>
      <c r="B1312" s="37" t="s">
        <v>120</v>
      </c>
      <c r="C1312" s="116" t="s">
        <v>6</v>
      </c>
      <c r="D1312" s="36">
        <v>1</v>
      </c>
      <c r="E1312" s="89">
        <v>51.45</v>
      </c>
      <c r="F1312" s="65">
        <v>51.45</v>
      </c>
    </row>
    <row r="1313" spans="1:6" ht="15" x14ac:dyDescent="0.2">
      <c r="A1313" s="116">
        <v>28</v>
      </c>
      <c r="B1313" s="37" t="s">
        <v>51</v>
      </c>
      <c r="C1313" s="116" t="s">
        <v>6</v>
      </c>
      <c r="D1313" s="36">
        <v>12</v>
      </c>
      <c r="E1313" s="25">
        <v>29.65</v>
      </c>
      <c r="F1313" s="65">
        <v>355.79999999999995</v>
      </c>
    </row>
    <row r="1314" spans="1:6" ht="15" x14ac:dyDescent="0.2">
      <c r="A1314" s="116">
        <v>29</v>
      </c>
      <c r="B1314" s="37" t="s">
        <v>121</v>
      </c>
      <c r="C1314" s="116" t="s">
        <v>6</v>
      </c>
      <c r="D1314" s="36">
        <v>1</v>
      </c>
      <c r="E1314" s="89">
        <v>25.63</v>
      </c>
      <c r="F1314" s="65">
        <v>25.63</v>
      </c>
    </row>
    <row r="1315" spans="1:6" ht="15" x14ac:dyDescent="0.2">
      <c r="A1315" s="116">
        <v>30</v>
      </c>
      <c r="B1315" s="37" t="s">
        <v>80</v>
      </c>
      <c r="C1315" s="116" t="s">
        <v>5</v>
      </c>
      <c r="D1315" s="36">
        <v>220</v>
      </c>
      <c r="E1315" s="28">
        <v>1.73</v>
      </c>
      <c r="F1315" s="65">
        <v>380.6</v>
      </c>
    </row>
    <row r="1316" spans="1:6" ht="15" x14ac:dyDescent="0.2">
      <c r="A1316" s="116">
        <v>31</v>
      </c>
      <c r="B1316" s="37" t="s">
        <v>22</v>
      </c>
      <c r="C1316" s="116" t="s">
        <v>5</v>
      </c>
      <c r="D1316" s="36">
        <v>220</v>
      </c>
      <c r="E1316" s="28">
        <v>0.92</v>
      </c>
      <c r="F1316" s="65">
        <v>202.4</v>
      </c>
    </row>
    <row r="1317" spans="1:6" ht="15" x14ac:dyDescent="0.2">
      <c r="A1317" s="116">
        <v>32</v>
      </c>
      <c r="B1317" s="37" t="s">
        <v>16</v>
      </c>
      <c r="C1317" s="116" t="s">
        <v>5</v>
      </c>
      <c r="D1317" s="36">
        <v>220</v>
      </c>
      <c r="E1317" s="28">
        <v>0.71</v>
      </c>
      <c r="F1317" s="65">
        <v>156.19999999999999</v>
      </c>
    </row>
    <row r="1318" spans="1:6" ht="15" x14ac:dyDescent="0.2">
      <c r="A1318" s="116">
        <v>33</v>
      </c>
      <c r="B1318" s="37" t="s">
        <v>17</v>
      </c>
      <c r="C1318" s="116" t="s">
        <v>5</v>
      </c>
      <c r="D1318" s="36">
        <v>220</v>
      </c>
      <c r="E1318" s="28">
        <v>0.85</v>
      </c>
      <c r="F1318" s="65">
        <v>187</v>
      </c>
    </row>
    <row r="1319" spans="1:6" ht="15" x14ac:dyDescent="0.2">
      <c r="A1319" s="48"/>
      <c r="B1319" s="39"/>
      <c r="C1319" s="39"/>
      <c r="D1319" s="40"/>
      <c r="E1319" s="110" t="s">
        <v>81</v>
      </c>
      <c r="F1319" s="73">
        <v>55638.201599999978</v>
      </c>
    </row>
    <row r="1320" spans="1:6" ht="15" x14ac:dyDescent="0.2">
      <c r="A1320" s="39"/>
      <c r="B1320" s="39"/>
      <c r="C1320" s="39"/>
      <c r="E1320" s="74" t="s">
        <v>82</v>
      </c>
      <c r="F1320" s="73">
        <v>11127.640319999997</v>
      </c>
    </row>
    <row r="1321" spans="1:6" ht="14.25" x14ac:dyDescent="0.2">
      <c r="A1321" s="49"/>
      <c r="B1321" s="91"/>
      <c r="C1321" s="91"/>
      <c r="D1321" s="86"/>
      <c r="E1321" s="112" t="s">
        <v>83</v>
      </c>
      <c r="F1321" s="73">
        <v>66765.841919999977</v>
      </c>
    </row>
    <row r="1323" spans="1:6" ht="14.25" x14ac:dyDescent="0.2">
      <c r="A1323" s="740" t="s">
        <v>232</v>
      </c>
      <c r="B1323" s="740"/>
      <c r="C1323" s="740"/>
      <c r="D1323" s="740"/>
      <c r="E1323" s="740"/>
      <c r="F1323" s="740"/>
    </row>
    <row r="1324" spans="1:6" ht="14.25" x14ac:dyDescent="0.2">
      <c r="A1324" s="740"/>
      <c r="B1324" s="740"/>
      <c r="C1324" s="740"/>
      <c r="D1324" s="740"/>
      <c r="E1324" s="740"/>
      <c r="F1324" s="740"/>
    </row>
    <row r="1325" spans="1:6" ht="14.25" x14ac:dyDescent="0.2">
      <c r="A1325" s="53" t="s">
        <v>1</v>
      </c>
      <c r="B1325" s="54" t="s">
        <v>2</v>
      </c>
      <c r="C1325" s="55" t="s">
        <v>3</v>
      </c>
      <c r="D1325" s="54" t="s">
        <v>9</v>
      </c>
      <c r="E1325" s="54" t="s">
        <v>13</v>
      </c>
      <c r="F1325" s="56" t="s">
        <v>15</v>
      </c>
    </row>
    <row r="1326" spans="1:6" ht="14.25" x14ac:dyDescent="0.2">
      <c r="A1326" s="57" t="s">
        <v>4</v>
      </c>
      <c r="B1326" s="58"/>
      <c r="C1326" s="59"/>
      <c r="D1326" s="58"/>
      <c r="E1326" s="60" t="s">
        <v>14</v>
      </c>
      <c r="F1326" s="61"/>
    </row>
    <row r="1327" spans="1:6" ht="15" x14ac:dyDescent="0.2">
      <c r="A1327" s="44">
        <v>1</v>
      </c>
      <c r="B1327" s="44">
        <v>2</v>
      </c>
      <c r="C1327" s="44">
        <v>3</v>
      </c>
      <c r="D1327" s="44">
        <v>4</v>
      </c>
      <c r="E1327" s="44">
        <v>5</v>
      </c>
      <c r="F1327" s="44">
        <v>6</v>
      </c>
    </row>
    <row r="1328" spans="1:6" ht="15" x14ac:dyDescent="0.25">
      <c r="A1328" s="62" t="s">
        <v>40</v>
      </c>
      <c r="B1328" s="62" t="s">
        <v>41</v>
      </c>
      <c r="C1328" s="63"/>
      <c r="D1328" s="87"/>
      <c r="E1328" s="87"/>
      <c r="F1328" s="64"/>
    </row>
    <row r="1329" spans="1:6" ht="15" x14ac:dyDescent="0.2">
      <c r="A1329" s="116">
        <v>1</v>
      </c>
      <c r="B1329" s="35" t="s">
        <v>48</v>
      </c>
      <c r="C1329" s="116" t="s">
        <v>5</v>
      </c>
      <c r="D1329" s="89">
        <v>370</v>
      </c>
      <c r="E1329" s="89">
        <v>3.55</v>
      </c>
      <c r="F1329" s="65">
        <v>1313.5</v>
      </c>
    </row>
    <row r="1330" spans="1:6" ht="30" x14ac:dyDescent="0.2">
      <c r="A1330" s="116">
        <v>2</v>
      </c>
      <c r="B1330" s="35" t="s">
        <v>42</v>
      </c>
      <c r="C1330" s="116" t="s">
        <v>274</v>
      </c>
      <c r="D1330" s="89">
        <v>140.5</v>
      </c>
      <c r="E1330" s="89">
        <v>5.43</v>
      </c>
      <c r="F1330" s="65">
        <v>762.91499999999996</v>
      </c>
    </row>
    <row r="1331" spans="1:6" ht="15" x14ac:dyDescent="0.2">
      <c r="A1331" s="116">
        <v>3</v>
      </c>
      <c r="B1331" s="35" t="s">
        <v>0</v>
      </c>
      <c r="C1331" s="116" t="s">
        <v>5</v>
      </c>
      <c r="D1331" s="89">
        <v>12</v>
      </c>
      <c r="E1331" s="3">
        <v>5.88</v>
      </c>
      <c r="F1331" s="65">
        <v>70.56</v>
      </c>
    </row>
    <row r="1332" spans="1:6" ht="15" x14ac:dyDescent="0.2">
      <c r="A1332" s="116">
        <v>4</v>
      </c>
      <c r="B1332" s="35" t="s">
        <v>25</v>
      </c>
      <c r="C1332" s="116" t="s">
        <v>274</v>
      </c>
      <c r="D1332" s="89">
        <v>18</v>
      </c>
      <c r="E1332" s="3">
        <v>4.46</v>
      </c>
      <c r="F1332" s="65">
        <v>80.28</v>
      </c>
    </row>
    <row r="1333" spans="1:6" ht="30" x14ac:dyDescent="0.2">
      <c r="A1333" s="116">
        <v>5</v>
      </c>
      <c r="B1333" s="35" t="s">
        <v>96</v>
      </c>
      <c r="C1333" s="34" t="s">
        <v>275</v>
      </c>
      <c r="D1333" s="89">
        <v>16.149999999999999</v>
      </c>
      <c r="E1333" s="89">
        <v>16.91</v>
      </c>
      <c r="F1333" s="65">
        <v>273.09649999999999</v>
      </c>
    </row>
    <row r="1334" spans="1:6" ht="30" x14ac:dyDescent="0.2">
      <c r="A1334" s="737">
        <v>6</v>
      </c>
      <c r="B1334" s="35" t="s">
        <v>49</v>
      </c>
      <c r="C1334" s="34"/>
      <c r="D1334" s="89"/>
      <c r="E1334" s="90"/>
      <c r="F1334" s="65"/>
    </row>
    <row r="1335" spans="1:6" ht="15" x14ac:dyDescent="0.2">
      <c r="A1335" s="738"/>
      <c r="B1335" s="4" t="s">
        <v>104</v>
      </c>
      <c r="C1335" s="34" t="s">
        <v>275</v>
      </c>
      <c r="D1335" s="89">
        <v>190.44</v>
      </c>
      <c r="E1335" s="6">
        <v>6.78</v>
      </c>
      <c r="F1335" s="65">
        <v>1291.1831999999999</v>
      </c>
    </row>
    <row r="1336" spans="1:6" ht="15" x14ac:dyDescent="0.2">
      <c r="A1336" s="739"/>
      <c r="B1336" s="5" t="s">
        <v>105</v>
      </c>
      <c r="C1336" s="34" t="s">
        <v>275</v>
      </c>
      <c r="D1336" s="89">
        <v>47.61</v>
      </c>
      <c r="E1336" s="7">
        <v>24.85</v>
      </c>
      <c r="F1336" s="65">
        <v>1183.1085</v>
      </c>
    </row>
    <row r="1337" spans="1:6" ht="30" x14ac:dyDescent="0.2">
      <c r="A1337" s="117">
        <v>7</v>
      </c>
      <c r="B1337" s="46" t="s">
        <v>26</v>
      </c>
      <c r="C1337" s="34" t="s">
        <v>275</v>
      </c>
      <c r="D1337" s="89">
        <v>47.61</v>
      </c>
      <c r="E1337" s="8">
        <v>6.49</v>
      </c>
      <c r="F1337" s="65">
        <v>308.9889</v>
      </c>
    </row>
    <row r="1338" spans="1:6" ht="15" x14ac:dyDescent="0.2">
      <c r="A1338" s="116">
        <v>8</v>
      </c>
      <c r="B1338" s="47" t="s">
        <v>27</v>
      </c>
      <c r="C1338" s="34" t="s">
        <v>275</v>
      </c>
      <c r="D1338" s="89">
        <v>47.61</v>
      </c>
      <c r="E1338" s="9">
        <v>4.8899999999999997</v>
      </c>
      <c r="F1338" s="65">
        <v>232.81289999999998</v>
      </c>
    </row>
    <row r="1339" spans="1:6" ht="30" x14ac:dyDescent="0.2">
      <c r="A1339" s="117">
        <v>9</v>
      </c>
      <c r="B1339" s="43" t="s">
        <v>95</v>
      </c>
      <c r="C1339" s="34" t="s">
        <v>275</v>
      </c>
      <c r="D1339" s="89">
        <v>238.05</v>
      </c>
      <c r="E1339" s="10">
        <v>14.6</v>
      </c>
      <c r="F1339" s="65">
        <v>3475.53</v>
      </c>
    </row>
    <row r="1340" spans="1:6" ht="15" x14ac:dyDescent="0.2">
      <c r="A1340" s="116">
        <v>10</v>
      </c>
      <c r="B1340" s="37" t="s">
        <v>276</v>
      </c>
      <c r="C1340" s="116" t="s">
        <v>274</v>
      </c>
      <c r="D1340" s="89">
        <v>288</v>
      </c>
      <c r="E1340" s="11">
        <v>4.2300000000000004</v>
      </c>
      <c r="F1340" s="65">
        <v>1218.2400000000002</v>
      </c>
    </row>
    <row r="1341" spans="1:6" ht="60" x14ac:dyDescent="0.2">
      <c r="A1341" s="117">
        <v>11</v>
      </c>
      <c r="B1341" s="84" t="s">
        <v>84</v>
      </c>
      <c r="C1341" s="34" t="s">
        <v>275</v>
      </c>
      <c r="D1341" s="89">
        <v>58.97</v>
      </c>
      <c r="E1341" s="12">
        <v>41.85</v>
      </c>
      <c r="F1341" s="65">
        <v>2467.8944999999999</v>
      </c>
    </row>
    <row r="1342" spans="1:6" ht="45" x14ac:dyDescent="0.2">
      <c r="A1342" s="116">
        <v>12</v>
      </c>
      <c r="B1342" s="85" t="s">
        <v>148</v>
      </c>
      <c r="C1342" s="34" t="s">
        <v>275</v>
      </c>
      <c r="D1342" s="89">
        <v>110.93</v>
      </c>
      <c r="E1342" s="13">
        <v>40.200000000000003</v>
      </c>
      <c r="F1342" s="65">
        <v>4459.3860000000004</v>
      </c>
    </row>
    <row r="1343" spans="1:6" ht="15" x14ac:dyDescent="0.2">
      <c r="A1343" s="117">
        <v>13</v>
      </c>
      <c r="B1343" s="37" t="s">
        <v>7</v>
      </c>
      <c r="C1343" s="116" t="s">
        <v>8</v>
      </c>
      <c r="D1343" s="36">
        <v>3</v>
      </c>
      <c r="E1343" s="14">
        <v>82.8</v>
      </c>
      <c r="F1343" s="65">
        <v>248.39999999999998</v>
      </c>
    </row>
    <row r="1344" spans="1:6" ht="15" x14ac:dyDescent="0.25">
      <c r="A1344" s="116">
        <v>14</v>
      </c>
      <c r="B1344" s="32" t="s">
        <v>106</v>
      </c>
      <c r="C1344" s="83" t="s">
        <v>5</v>
      </c>
      <c r="D1344" s="89">
        <v>12</v>
      </c>
      <c r="E1344" s="15">
        <v>35.97</v>
      </c>
      <c r="F1344" s="65">
        <v>431.64</v>
      </c>
    </row>
    <row r="1345" spans="1:6" ht="15" x14ac:dyDescent="0.2">
      <c r="A1345" s="117">
        <v>15</v>
      </c>
      <c r="B1345" s="38" t="s">
        <v>85</v>
      </c>
      <c r="C1345" s="116" t="s">
        <v>274</v>
      </c>
      <c r="D1345" s="89">
        <v>18</v>
      </c>
      <c r="E1345" s="15">
        <v>43.88</v>
      </c>
      <c r="F1345" s="65">
        <v>789.84</v>
      </c>
    </row>
    <row r="1346" spans="1:6" ht="30" x14ac:dyDescent="0.2">
      <c r="A1346" s="116">
        <v>16</v>
      </c>
      <c r="B1346" s="31" t="s">
        <v>101</v>
      </c>
      <c r="C1346" s="116" t="s">
        <v>12</v>
      </c>
      <c r="D1346" s="89">
        <v>13.49</v>
      </c>
      <c r="E1346" s="16">
        <v>189.85</v>
      </c>
      <c r="F1346" s="65">
        <v>2561.0765000000001</v>
      </c>
    </row>
    <row r="1347" spans="1:6" ht="15" x14ac:dyDescent="0.2">
      <c r="A1347" s="117">
        <v>17</v>
      </c>
      <c r="B1347" s="31" t="s">
        <v>124</v>
      </c>
      <c r="C1347" s="116" t="s">
        <v>274</v>
      </c>
      <c r="D1347" s="89">
        <v>140.5</v>
      </c>
      <c r="E1347" s="16">
        <v>1.8</v>
      </c>
      <c r="F1347" s="65">
        <v>252.9</v>
      </c>
    </row>
    <row r="1348" spans="1:6" ht="15" x14ac:dyDescent="0.2">
      <c r="A1348" s="116">
        <v>18</v>
      </c>
      <c r="B1348" s="31" t="s">
        <v>125</v>
      </c>
      <c r="C1348" s="116" t="s">
        <v>274</v>
      </c>
      <c r="D1348" s="89">
        <v>140.5</v>
      </c>
      <c r="E1348" s="16">
        <v>1.58</v>
      </c>
      <c r="F1348" s="65">
        <v>221.99</v>
      </c>
    </row>
    <row r="1349" spans="1:6" ht="30" x14ac:dyDescent="0.2">
      <c r="A1349" s="117">
        <v>19</v>
      </c>
      <c r="B1349" s="31" t="s">
        <v>102</v>
      </c>
      <c r="C1349" s="68" t="s">
        <v>12</v>
      </c>
      <c r="D1349" s="89">
        <v>12.93</v>
      </c>
      <c r="E1349" s="16">
        <v>180.98</v>
      </c>
      <c r="F1349" s="65">
        <v>2340.0713999999998</v>
      </c>
    </row>
    <row r="1350" spans="1:6" ht="30" x14ac:dyDescent="0.2">
      <c r="A1350" s="116">
        <v>20</v>
      </c>
      <c r="B1350" s="22" t="s">
        <v>103</v>
      </c>
      <c r="C1350" s="23" t="s">
        <v>12</v>
      </c>
      <c r="D1350" s="89">
        <v>18.55</v>
      </c>
      <c r="E1350" s="30">
        <v>145.56</v>
      </c>
      <c r="F1350" s="65">
        <v>2700.1379999999999</v>
      </c>
    </row>
    <row r="1351" spans="1:6" ht="45" x14ac:dyDescent="0.2">
      <c r="A1351" s="117">
        <v>21</v>
      </c>
      <c r="B1351" s="92" t="s">
        <v>151</v>
      </c>
      <c r="C1351" s="68" t="s">
        <v>275</v>
      </c>
      <c r="D1351" s="89">
        <v>64.63</v>
      </c>
      <c r="E1351" s="13">
        <v>40.200000000000003</v>
      </c>
      <c r="F1351" s="65">
        <v>2598.1260000000002</v>
      </c>
    </row>
    <row r="1352" spans="1:6" ht="15" x14ac:dyDescent="0.2">
      <c r="A1352" s="116">
        <v>22</v>
      </c>
      <c r="B1352" s="67" t="s">
        <v>65</v>
      </c>
      <c r="C1352" s="114" t="s">
        <v>5</v>
      </c>
      <c r="D1352" s="89">
        <v>370</v>
      </c>
      <c r="E1352" s="19">
        <v>3.15</v>
      </c>
      <c r="F1352" s="65">
        <v>1165.5</v>
      </c>
    </row>
    <row r="1353" spans="1:6" ht="15" x14ac:dyDescent="0.2">
      <c r="A1353" s="116"/>
      <c r="B1353" s="69"/>
      <c r="C1353" s="70"/>
      <c r="D1353" s="79"/>
      <c r="E1353" s="71"/>
      <c r="F1353" s="65"/>
    </row>
    <row r="1354" spans="1:6" ht="15" x14ac:dyDescent="0.25">
      <c r="A1354" s="62" t="s">
        <v>43</v>
      </c>
      <c r="B1354" s="62" t="s">
        <v>44</v>
      </c>
      <c r="C1354" s="63"/>
      <c r="D1354" s="88"/>
      <c r="E1354" s="88"/>
      <c r="F1354" s="65"/>
    </row>
    <row r="1355" spans="1:6" ht="15" x14ac:dyDescent="0.25">
      <c r="A1355" s="116">
        <v>1</v>
      </c>
      <c r="B1355" s="77" t="s">
        <v>23</v>
      </c>
      <c r="C1355" s="34" t="s">
        <v>5</v>
      </c>
      <c r="D1355" s="36">
        <v>160</v>
      </c>
      <c r="E1355" s="25">
        <v>22.18</v>
      </c>
      <c r="F1355" s="65">
        <v>3548.8</v>
      </c>
    </row>
    <row r="1356" spans="1:6" ht="15" x14ac:dyDescent="0.2">
      <c r="A1356" s="116">
        <v>2</v>
      </c>
      <c r="B1356" s="37" t="s">
        <v>24</v>
      </c>
      <c r="C1356" s="116" t="s">
        <v>6</v>
      </c>
      <c r="D1356" s="36">
        <v>1</v>
      </c>
      <c r="E1356" s="25">
        <v>69</v>
      </c>
      <c r="F1356" s="65">
        <v>69</v>
      </c>
    </row>
    <row r="1357" spans="1:6" ht="15" x14ac:dyDescent="0.2">
      <c r="A1357" s="116">
        <v>3</v>
      </c>
      <c r="B1357" s="26" t="s">
        <v>200</v>
      </c>
      <c r="C1357" s="116" t="s">
        <v>6</v>
      </c>
      <c r="D1357" s="36">
        <v>1</v>
      </c>
      <c r="E1357" s="89">
        <v>19.25</v>
      </c>
      <c r="F1357" s="65">
        <v>19.25</v>
      </c>
    </row>
    <row r="1358" spans="1:6" ht="15" x14ac:dyDescent="0.2">
      <c r="A1358" s="116">
        <v>4</v>
      </c>
      <c r="B1358" s="37" t="s">
        <v>114</v>
      </c>
      <c r="C1358" s="78" t="s">
        <v>6</v>
      </c>
      <c r="D1358" s="36">
        <v>1</v>
      </c>
      <c r="E1358" s="29">
        <v>29.75</v>
      </c>
      <c r="F1358" s="65">
        <v>29.75</v>
      </c>
    </row>
    <row r="1359" spans="1:6" ht="15" x14ac:dyDescent="0.2">
      <c r="A1359" s="116">
        <v>5</v>
      </c>
      <c r="B1359" s="37" t="s">
        <v>18</v>
      </c>
      <c r="C1359" s="78" t="s">
        <v>6</v>
      </c>
      <c r="D1359" s="36">
        <v>1</v>
      </c>
      <c r="E1359" s="25">
        <v>26.13</v>
      </c>
      <c r="F1359" s="65">
        <v>26.13</v>
      </c>
    </row>
    <row r="1360" spans="1:6" ht="30" x14ac:dyDescent="0.2">
      <c r="A1360" s="116">
        <v>6</v>
      </c>
      <c r="B1360" s="43" t="s">
        <v>19</v>
      </c>
      <c r="C1360" s="116" t="s">
        <v>6</v>
      </c>
      <c r="D1360" s="36">
        <v>1</v>
      </c>
      <c r="E1360" s="18">
        <v>460.86</v>
      </c>
      <c r="F1360" s="65">
        <v>460.86</v>
      </c>
    </row>
    <row r="1361" spans="1:6" ht="30" x14ac:dyDescent="0.25">
      <c r="A1361" s="116">
        <v>7</v>
      </c>
      <c r="B1361" s="81" t="s">
        <v>118</v>
      </c>
      <c r="C1361" s="116" t="s">
        <v>6</v>
      </c>
      <c r="D1361" s="36">
        <v>1</v>
      </c>
      <c r="E1361" s="17">
        <v>36.03</v>
      </c>
      <c r="F1361" s="65">
        <v>36.03</v>
      </c>
    </row>
    <row r="1362" spans="1:6" ht="30" x14ac:dyDescent="0.25">
      <c r="A1362" s="116">
        <v>8</v>
      </c>
      <c r="B1362" s="81" t="s">
        <v>45</v>
      </c>
      <c r="C1362" s="116" t="s">
        <v>6</v>
      </c>
      <c r="D1362" s="36">
        <v>1</v>
      </c>
      <c r="E1362" s="17">
        <v>29.36</v>
      </c>
      <c r="F1362" s="65">
        <v>29.36</v>
      </c>
    </row>
    <row r="1363" spans="1:6" ht="15" x14ac:dyDescent="0.2">
      <c r="A1363" s="116">
        <v>9</v>
      </c>
      <c r="B1363" s="37" t="s">
        <v>20</v>
      </c>
      <c r="C1363" s="116" t="s">
        <v>6</v>
      </c>
      <c r="D1363" s="36">
        <v>1</v>
      </c>
      <c r="E1363" s="21">
        <v>870.85</v>
      </c>
      <c r="F1363" s="65">
        <v>870.85</v>
      </c>
    </row>
    <row r="1364" spans="1:6" ht="15" x14ac:dyDescent="0.2">
      <c r="A1364" s="116">
        <v>10</v>
      </c>
      <c r="B1364" s="37" t="s">
        <v>21</v>
      </c>
      <c r="C1364" s="116" t="s">
        <v>6</v>
      </c>
      <c r="D1364" s="36">
        <v>2</v>
      </c>
      <c r="E1364" s="27">
        <v>25.6</v>
      </c>
      <c r="F1364" s="65">
        <v>51.2</v>
      </c>
    </row>
    <row r="1365" spans="1:6" ht="15" x14ac:dyDescent="0.2">
      <c r="A1365" s="116">
        <v>11</v>
      </c>
      <c r="B1365" s="37" t="s">
        <v>108</v>
      </c>
      <c r="C1365" s="116" t="s">
        <v>6</v>
      </c>
      <c r="D1365" s="36">
        <v>1</v>
      </c>
      <c r="E1365" s="89">
        <v>289.47000000000003</v>
      </c>
      <c r="F1365" s="65">
        <v>289.47000000000003</v>
      </c>
    </row>
    <row r="1366" spans="1:6" ht="15" x14ac:dyDescent="0.2">
      <c r="A1366" s="116">
        <v>12</v>
      </c>
      <c r="B1366" s="37" t="s">
        <v>97</v>
      </c>
      <c r="C1366" s="116" t="s">
        <v>6</v>
      </c>
      <c r="D1366" s="36">
        <v>2</v>
      </c>
      <c r="E1366" s="89">
        <v>272.56</v>
      </c>
      <c r="F1366" s="65">
        <v>545.12</v>
      </c>
    </row>
    <row r="1367" spans="1:6" ht="15" x14ac:dyDescent="0.2">
      <c r="A1367" s="116">
        <v>13</v>
      </c>
      <c r="B1367" s="37" t="s">
        <v>98</v>
      </c>
      <c r="C1367" s="116" t="s">
        <v>6</v>
      </c>
      <c r="D1367" s="36">
        <v>8</v>
      </c>
      <c r="E1367" s="89">
        <v>256.11</v>
      </c>
      <c r="F1367" s="65">
        <v>2048.88</v>
      </c>
    </row>
    <row r="1368" spans="1:6" ht="15" x14ac:dyDescent="0.2">
      <c r="A1368" s="116">
        <v>14</v>
      </c>
      <c r="B1368" s="37" t="s">
        <v>99</v>
      </c>
      <c r="C1368" s="116" t="s">
        <v>6</v>
      </c>
      <c r="D1368" s="36">
        <v>12</v>
      </c>
      <c r="E1368" s="89">
        <v>241.75</v>
      </c>
      <c r="F1368" s="65">
        <v>2901</v>
      </c>
    </row>
    <row r="1369" spans="1:6" ht="15" x14ac:dyDescent="0.2">
      <c r="A1369" s="116">
        <v>15</v>
      </c>
      <c r="B1369" s="37" t="s">
        <v>51</v>
      </c>
      <c r="C1369" s="116" t="s">
        <v>6</v>
      </c>
      <c r="D1369" s="36">
        <v>8</v>
      </c>
      <c r="E1369" s="25">
        <v>29.65</v>
      </c>
      <c r="F1369" s="65">
        <v>237.2</v>
      </c>
    </row>
    <row r="1370" spans="1:6" ht="15" x14ac:dyDescent="0.2">
      <c r="A1370" s="116">
        <v>16</v>
      </c>
      <c r="B1370" s="37" t="s">
        <v>80</v>
      </c>
      <c r="C1370" s="116" t="s">
        <v>5</v>
      </c>
      <c r="D1370" s="36">
        <v>160</v>
      </c>
      <c r="E1370" s="28">
        <v>1.73</v>
      </c>
      <c r="F1370" s="65">
        <v>276.8</v>
      </c>
    </row>
    <row r="1371" spans="1:6" ht="15" x14ac:dyDescent="0.2">
      <c r="A1371" s="116">
        <v>17</v>
      </c>
      <c r="B1371" s="37" t="s">
        <v>22</v>
      </c>
      <c r="C1371" s="116" t="s">
        <v>5</v>
      </c>
      <c r="D1371" s="36">
        <v>160</v>
      </c>
      <c r="E1371" s="28">
        <v>0.92</v>
      </c>
      <c r="F1371" s="65">
        <v>147.20000000000002</v>
      </c>
    </row>
    <row r="1372" spans="1:6" ht="15" x14ac:dyDescent="0.2">
      <c r="A1372" s="116">
        <v>18</v>
      </c>
      <c r="B1372" s="37" t="s">
        <v>16</v>
      </c>
      <c r="C1372" s="116" t="s">
        <v>5</v>
      </c>
      <c r="D1372" s="36">
        <v>160</v>
      </c>
      <c r="E1372" s="28">
        <v>0.71</v>
      </c>
      <c r="F1372" s="65">
        <v>113.6</v>
      </c>
    </row>
    <row r="1373" spans="1:6" ht="15" x14ac:dyDescent="0.2">
      <c r="A1373" s="116">
        <v>19</v>
      </c>
      <c r="B1373" s="37" t="s">
        <v>17</v>
      </c>
      <c r="C1373" s="116" t="s">
        <v>5</v>
      </c>
      <c r="D1373" s="36">
        <v>160</v>
      </c>
      <c r="E1373" s="28">
        <v>0.85</v>
      </c>
      <c r="F1373" s="65">
        <v>136</v>
      </c>
    </row>
    <row r="1374" spans="1:6" ht="15" x14ac:dyDescent="0.2">
      <c r="A1374" s="48"/>
      <c r="B1374" s="39"/>
      <c r="C1374" s="39"/>
      <c r="D1374" s="40"/>
      <c r="E1374" s="110" t="s">
        <v>81</v>
      </c>
      <c r="F1374" s="73">
        <v>42283.677399999993</v>
      </c>
    </row>
    <row r="1375" spans="1:6" ht="15" x14ac:dyDescent="0.2">
      <c r="A1375" s="39"/>
      <c r="B1375" s="39"/>
      <c r="C1375" s="39"/>
      <c r="E1375" s="74" t="s">
        <v>82</v>
      </c>
      <c r="F1375" s="73">
        <v>8456.7354799999994</v>
      </c>
    </row>
    <row r="1376" spans="1:6" ht="14.25" x14ac:dyDescent="0.2">
      <c r="A1376" s="49"/>
      <c r="B1376" s="91"/>
      <c r="C1376" s="91"/>
      <c r="D1376" s="86"/>
      <c r="E1376" s="112" t="s">
        <v>83</v>
      </c>
      <c r="F1376" s="73">
        <v>50740.412879999989</v>
      </c>
    </row>
    <row r="1378" spans="1:6" ht="44.25" customHeight="1" x14ac:dyDescent="0.2">
      <c r="A1378" s="740" t="s">
        <v>235</v>
      </c>
      <c r="B1378" s="740"/>
      <c r="C1378" s="740"/>
      <c r="D1378" s="740"/>
      <c r="E1378" s="740"/>
      <c r="F1378" s="740"/>
    </row>
    <row r="1379" spans="1:6" ht="14.25" x14ac:dyDescent="0.2">
      <c r="A1379" s="740"/>
      <c r="B1379" s="740"/>
      <c r="C1379" s="740"/>
      <c r="D1379" s="740"/>
      <c r="E1379" s="740"/>
      <c r="F1379" s="740"/>
    </row>
    <row r="1380" spans="1:6" ht="14.25" x14ac:dyDescent="0.2">
      <c r="A1380" s="53" t="s">
        <v>1</v>
      </c>
      <c r="B1380" s="54" t="s">
        <v>2</v>
      </c>
      <c r="C1380" s="55" t="s">
        <v>3</v>
      </c>
      <c r="D1380" s="54" t="s">
        <v>9</v>
      </c>
      <c r="E1380" s="54" t="s">
        <v>13</v>
      </c>
      <c r="F1380" s="56" t="s">
        <v>15</v>
      </c>
    </row>
    <row r="1381" spans="1:6" ht="14.25" x14ac:dyDescent="0.2">
      <c r="A1381" s="57" t="s">
        <v>4</v>
      </c>
      <c r="B1381" s="58"/>
      <c r="C1381" s="59"/>
      <c r="D1381" s="58"/>
      <c r="E1381" s="60" t="s">
        <v>14</v>
      </c>
      <c r="F1381" s="61"/>
    </row>
    <row r="1382" spans="1:6" ht="15" x14ac:dyDescent="0.2">
      <c r="A1382" s="44">
        <v>1</v>
      </c>
      <c r="B1382" s="44">
        <v>2</v>
      </c>
      <c r="C1382" s="44">
        <v>3</v>
      </c>
      <c r="D1382" s="44">
        <v>4</v>
      </c>
      <c r="E1382" s="44">
        <v>5</v>
      </c>
      <c r="F1382" s="44">
        <v>6</v>
      </c>
    </row>
    <row r="1383" spans="1:6" ht="15" x14ac:dyDescent="0.25">
      <c r="A1383" s="62" t="s">
        <v>40</v>
      </c>
      <c r="B1383" s="62" t="s">
        <v>41</v>
      </c>
      <c r="C1383" s="63"/>
      <c r="D1383" s="87"/>
      <c r="E1383" s="87"/>
      <c r="F1383" s="64"/>
    </row>
    <row r="1384" spans="1:6" ht="15" x14ac:dyDescent="0.2">
      <c r="A1384" s="116">
        <v>1</v>
      </c>
      <c r="B1384" s="35" t="s">
        <v>48</v>
      </c>
      <c r="C1384" s="116" t="s">
        <v>5</v>
      </c>
      <c r="D1384" s="89">
        <v>480</v>
      </c>
      <c r="E1384" s="89">
        <v>3.55</v>
      </c>
      <c r="F1384" s="65">
        <v>1704</v>
      </c>
    </row>
    <row r="1385" spans="1:6" ht="30" x14ac:dyDescent="0.2">
      <c r="A1385" s="116">
        <v>2</v>
      </c>
      <c r="B1385" s="35" t="s">
        <v>238</v>
      </c>
      <c r="C1385" s="116" t="s">
        <v>274</v>
      </c>
      <c r="D1385" s="89">
        <v>196</v>
      </c>
      <c r="E1385" s="89">
        <v>5.43</v>
      </c>
      <c r="F1385" s="65">
        <v>1064.28</v>
      </c>
    </row>
    <row r="1386" spans="1:6" ht="15" x14ac:dyDescent="0.2">
      <c r="A1386" s="116">
        <v>3</v>
      </c>
      <c r="B1386" s="35" t="s">
        <v>0</v>
      </c>
      <c r="C1386" s="116" t="s">
        <v>5</v>
      </c>
      <c r="D1386" s="89">
        <v>6</v>
      </c>
      <c r="E1386" s="3">
        <v>5.88</v>
      </c>
      <c r="F1386" s="65">
        <v>35.28</v>
      </c>
    </row>
    <row r="1387" spans="1:6" ht="15" x14ac:dyDescent="0.2">
      <c r="A1387" s="116">
        <v>4</v>
      </c>
      <c r="B1387" s="35" t="s">
        <v>25</v>
      </c>
      <c r="C1387" s="116" t="s">
        <v>274</v>
      </c>
      <c r="D1387" s="89">
        <v>12</v>
      </c>
      <c r="E1387" s="3">
        <v>4.46</v>
      </c>
      <c r="F1387" s="65">
        <v>53.519999999999996</v>
      </c>
    </row>
    <row r="1388" spans="1:6" ht="30" x14ac:dyDescent="0.2">
      <c r="A1388" s="116">
        <v>5</v>
      </c>
      <c r="B1388" s="35" t="s">
        <v>96</v>
      </c>
      <c r="C1388" s="34" t="s">
        <v>275</v>
      </c>
      <c r="D1388" s="89">
        <v>20.8</v>
      </c>
      <c r="E1388" s="89">
        <v>16.91</v>
      </c>
      <c r="F1388" s="65">
        <v>351.72800000000001</v>
      </c>
    </row>
    <row r="1389" spans="1:6" ht="45" x14ac:dyDescent="0.2">
      <c r="A1389" s="737">
        <v>6</v>
      </c>
      <c r="B1389" s="35" t="s">
        <v>236</v>
      </c>
      <c r="C1389" s="34"/>
      <c r="D1389" s="89"/>
      <c r="E1389" s="90"/>
      <c r="F1389" s="65"/>
    </row>
    <row r="1390" spans="1:6" ht="15" x14ac:dyDescent="0.2">
      <c r="A1390" s="738"/>
      <c r="B1390" s="4" t="s">
        <v>104</v>
      </c>
      <c r="C1390" s="34" t="s">
        <v>275</v>
      </c>
      <c r="D1390" s="89">
        <v>751.25</v>
      </c>
      <c r="E1390" s="6">
        <v>6.78</v>
      </c>
      <c r="F1390" s="65">
        <v>5093.4750000000004</v>
      </c>
    </row>
    <row r="1391" spans="1:6" ht="15" x14ac:dyDescent="0.2">
      <c r="A1391" s="738"/>
      <c r="B1391" s="5" t="s">
        <v>105</v>
      </c>
      <c r="C1391" s="34" t="s">
        <v>275</v>
      </c>
      <c r="D1391" s="89">
        <v>187.81</v>
      </c>
      <c r="E1391" s="7">
        <v>24.85</v>
      </c>
      <c r="F1391" s="65">
        <v>4667.0785000000005</v>
      </c>
    </row>
    <row r="1392" spans="1:6" ht="30" x14ac:dyDescent="0.2">
      <c r="A1392" s="116">
        <v>7</v>
      </c>
      <c r="B1392" s="46" t="s">
        <v>26</v>
      </c>
      <c r="C1392" s="34" t="s">
        <v>275</v>
      </c>
      <c r="D1392" s="89">
        <v>187.81</v>
      </c>
      <c r="E1392" s="8">
        <v>6.49</v>
      </c>
      <c r="F1392" s="65">
        <v>1218.8869</v>
      </c>
    </row>
    <row r="1393" spans="1:6" ht="15" x14ac:dyDescent="0.2">
      <c r="A1393" s="116">
        <v>8</v>
      </c>
      <c r="B1393" s="47" t="s">
        <v>27</v>
      </c>
      <c r="C1393" s="34" t="s">
        <v>275</v>
      </c>
      <c r="D1393" s="89">
        <v>187.81</v>
      </c>
      <c r="E1393" s="9">
        <v>4.8899999999999997</v>
      </c>
      <c r="F1393" s="65">
        <v>918.39089999999999</v>
      </c>
    </row>
    <row r="1394" spans="1:6" ht="30" x14ac:dyDescent="0.2">
      <c r="A1394" s="116">
        <v>9</v>
      </c>
      <c r="B1394" s="43" t="s">
        <v>237</v>
      </c>
      <c r="C1394" s="34" t="s">
        <v>275</v>
      </c>
      <c r="D1394" s="89">
        <v>939.06</v>
      </c>
      <c r="E1394" s="10">
        <v>14.6</v>
      </c>
      <c r="F1394" s="65">
        <v>13710.275999999998</v>
      </c>
    </row>
    <row r="1395" spans="1:6" ht="15" x14ac:dyDescent="0.2">
      <c r="A1395" s="116">
        <v>10</v>
      </c>
      <c r="B1395" s="37" t="s">
        <v>276</v>
      </c>
      <c r="C1395" s="116" t="s">
        <v>274</v>
      </c>
      <c r="D1395" s="89">
        <v>432</v>
      </c>
      <c r="E1395" s="11">
        <v>4.2300000000000004</v>
      </c>
      <c r="F1395" s="65">
        <v>1827.3600000000001</v>
      </c>
    </row>
    <row r="1396" spans="1:6" ht="60" x14ac:dyDescent="0.2">
      <c r="A1396" s="116">
        <v>11</v>
      </c>
      <c r="B1396" s="84" t="s">
        <v>239</v>
      </c>
      <c r="C1396" s="34" t="s">
        <v>275</v>
      </c>
      <c r="D1396" s="89">
        <v>334.58</v>
      </c>
      <c r="E1396" s="12">
        <v>41.85</v>
      </c>
      <c r="F1396" s="65">
        <v>14002.173000000001</v>
      </c>
    </row>
    <row r="1397" spans="1:6" ht="60" x14ac:dyDescent="0.2">
      <c r="A1397" s="116">
        <v>12</v>
      </c>
      <c r="B1397" s="85" t="s">
        <v>240</v>
      </c>
      <c r="C1397" s="34" t="s">
        <v>275</v>
      </c>
      <c r="D1397" s="89">
        <v>347.96</v>
      </c>
      <c r="E1397" s="13">
        <v>40.200000000000003</v>
      </c>
      <c r="F1397" s="65">
        <v>13987.992</v>
      </c>
    </row>
    <row r="1398" spans="1:6" ht="15" x14ac:dyDescent="0.2">
      <c r="A1398" s="116">
        <v>13</v>
      </c>
      <c r="B1398" s="37" t="s">
        <v>7</v>
      </c>
      <c r="C1398" s="116" t="s">
        <v>8</v>
      </c>
      <c r="D1398" s="36">
        <v>5</v>
      </c>
      <c r="E1398" s="14">
        <v>82.8</v>
      </c>
      <c r="F1398" s="65">
        <v>414</v>
      </c>
    </row>
    <row r="1399" spans="1:6" ht="15" x14ac:dyDescent="0.25">
      <c r="A1399" s="116">
        <v>14</v>
      </c>
      <c r="B1399" s="32" t="s">
        <v>106</v>
      </c>
      <c r="C1399" s="83" t="s">
        <v>5</v>
      </c>
      <c r="D1399" s="89">
        <v>6</v>
      </c>
      <c r="E1399" s="15">
        <v>35.97</v>
      </c>
      <c r="F1399" s="65">
        <v>215.82</v>
      </c>
    </row>
    <row r="1400" spans="1:6" ht="15" x14ac:dyDescent="0.2">
      <c r="A1400" s="116">
        <v>15</v>
      </c>
      <c r="B1400" s="38" t="s">
        <v>85</v>
      </c>
      <c r="C1400" s="116" t="s">
        <v>274</v>
      </c>
      <c r="D1400" s="89">
        <v>12</v>
      </c>
      <c r="E1400" s="15">
        <v>43.88</v>
      </c>
      <c r="F1400" s="65">
        <v>526.56000000000006</v>
      </c>
    </row>
    <row r="1401" spans="1:6" ht="30" x14ac:dyDescent="0.2">
      <c r="A1401" s="116">
        <v>16</v>
      </c>
      <c r="B1401" s="31" t="s">
        <v>101</v>
      </c>
      <c r="C1401" s="116" t="s">
        <v>12</v>
      </c>
      <c r="D1401" s="89">
        <v>44.37</v>
      </c>
      <c r="E1401" s="16">
        <v>189.85</v>
      </c>
      <c r="F1401" s="65">
        <v>8423.6444999999985</v>
      </c>
    </row>
    <row r="1402" spans="1:6" ht="15" x14ac:dyDescent="0.2">
      <c r="A1402" s="116">
        <v>17</v>
      </c>
      <c r="B1402" s="31" t="s">
        <v>124</v>
      </c>
      <c r="C1402" s="116" t="s">
        <v>274</v>
      </c>
      <c r="D1402" s="89">
        <v>196</v>
      </c>
      <c r="E1402" s="16">
        <v>1.8</v>
      </c>
      <c r="F1402" s="65">
        <v>352.8</v>
      </c>
    </row>
    <row r="1403" spans="1:6" ht="15" x14ac:dyDescent="0.2">
      <c r="A1403" s="116">
        <v>18</v>
      </c>
      <c r="B1403" s="31" t="s">
        <v>125</v>
      </c>
      <c r="C1403" s="116" t="s">
        <v>274</v>
      </c>
      <c r="D1403" s="89">
        <v>196</v>
      </c>
      <c r="E1403" s="16">
        <v>1.58</v>
      </c>
      <c r="F1403" s="65">
        <v>309.68</v>
      </c>
    </row>
    <row r="1404" spans="1:6" ht="30" x14ac:dyDescent="0.2">
      <c r="A1404" s="116">
        <v>19</v>
      </c>
      <c r="B1404" s="31" t="s">
        <v>102</v>
      </c>
      <c r="C1404" s="68" t="s">
        <v>12</v>
      </c>
      <c r="D1404" s="89">
        <v>42.52</v>
      </c>
      <c r="E1404" s="16">
        <v>180.98</v>
      </c>
      <c r="F1404" s="65">
        <v>7695.2696000000005</v>
      </c>
    </row>
    <row r="1405" spans="1:6" ht="30" x14ac:dyDescent="0.2">
      <c r="A1405" s="116">
        <v>20</v>
      </c>
      <c r="B1405" s="22" t="s">
        <v>103</v>
      </c>
      <c r="C1405" s="23" t="s">
        <v>12</v>
      </c>
      <c r="D1405" s="89">
        <v>61.01</v>
      </c>
      <c r="E1405" s="30">
        <v>145.56</v>
      </c>
      <c r="F1405" s="65">
        <v>8880.6155999999992</v>
      </c>
    </row>
    <row r="1406" spans="1:6" ht="45" x14ac:dyDescent="0.2">
      <c r="A1406" s="116">
        <v>21</v>
      </c>
      <c r="B1406" s="92" t="s">
        <v>107</v>
      </c>
      <c r="C1406" s="68" t="s">
        <v>275</v>
      </c>
      <c r="D1406" s="89">
        <v>212.61</v>
      </c>
      <c r="E1406" s="13">
        <v>40.200000000000003</v>
      </c>
      <c r="F1406" s="65">
        <v>8546.9220000000005</v>
      </c>
    </row>
    <row r="1407" spans="1:6" ht="15" x14ac:dyDescent="0.2">
      <c r="A1407" s="116">
        <v>22</v>
      </c>
      <c r="B1407" s="67" t="s">
        <v>65</v>
      </c>
      <c r="C1407" s="114" t="s">
        <v>5</v>
      </c>
      <c r="D1407" s="89">
        <v>480</v>
      </c>
      <c r="E1407" s="19">
        <v>3.15</v>
      </c>
      <c r="F1407" s="65">
        <v>1512</v>
      </c>
    </row>
    <row r="1408" spans="1:6" ht="30" x14ac:dyDescent="0.2">
      <c r="A1408" s="116">
        <v>23</v>
      </c>
      <c r="B1408" s="94" t="s">
        <v>258</v>
      </c>
      <c r="C1408" s="114" t="s">
        <v>5</v>
      </c>
      <c r="D1408" s="89">
        <v>7</v>
      </c>
      <c r="E1408" s="93">
        <v>155</v>
      </c>
      <c r="F1408" s="65">
        <v>1085</v>
      </c>
    </row>
    <row r="1409" spans="1:6" ht="15" x14ac:dyDescent="0.2">
      <c r="A1409" s="116"/>
      <c r="B1409" s="69"/>
      <c r="C1409" s="70"/>
      <c r="D1409" s="79"/>
      <c r="E1409" s="71"/>
      <c r="F1409" s="65"/>
    </row>
    <row r="1410" spans="1:6" ht="15" x14ac:dyDescent="0.25">
      <c r="A1410" s="62" t="s">
        <v>43</v>
      </c>
      <c r="B1410" s="62" t="s">
        <v>44</v>
      </c>
      <c r="C1410" s="63"/>
      <c r="D1410" s="88"/>
      <c r="E1410" s="88"/>
      <c r="F1410" s="65"/>
    </row>
    <row r="1411" spans="1:6" ht="15" x14ac:dyDescent="0.25">
      <c r="A1411" s="116">
        <v>1</v>
      </c>
      <c r="B1411" s="77" t="s">
        <v>241</v>
      </c>
      <c r="C1411" s="34" t="s">
        <v>5</v>
      </c>
      <c r="D1411" s="36">
        <v>242</v>
      </c>
      <c r="E1411" s="89">
        <v>325.5</v>
      </c>
      <c r="F1411" s="65">
        <v>78771</v>
      </c>
    </row>
    <row r="1412" spans="1:6" ht="15" x14ac:dyDescent="0.25">
      <c r="A1412" s="116">
        <v>1</v>
      </c>
      <c r="B1412" s="77" t="s">
        <v>122</v>
      </c>
      <c r="C1412" s="34" t="s">
        <v>5</v>
      </c>
      <c r="D1412" s="36">
        <v>247</v>
      </c>
      <c r="E1412" s="89">
        <v>44.89</v>
      </c>
      <c r="F1412" s="65">
        <v>11087.83</v>
      </c>
    </row>
    <row r="1413" spans="1:6" ht="15" x14ac:dyDescent="0.2">
      <c r="A1413" s="116">
        <v>3</v>
      </c>
      <c r="B1413" s="37" t="s">
        <v>242</v>
      </c>
      <c r="C1413" s="116" t="s">
        <v>6</v>
      </c>
      <c r="D1413" s="36">
        <v>1</v>
      </c>
      <c r="E1413" s="89">
        <v>120.58</v>
      </c>
      <c r="F1413" s="65">
        <v>120.58</v>
      </c>
    </row>
    <row r="1414" spans="1:6" ht="15" x14ac:dyDescent="0.2">
      <c r="A1414" s="116">
        <v>3</v>
      </c>
      <c r="B1414" s="37" t="s">
        <v>110</v>
      </c>
      <c r="C1414" s="116" t="s">
        <v>6</v>
      </c>
      <c r="D1414" s="36">
        <v>1</v>
      </c>
      <c r="E1414" s="89">
        <v>88.96</v>
      </c>
      <c r="F1414" s="65">
        <v>88.96</v>
      </c>
    </row>
    <row r="1415" spans="1:6" ht="15" x14ac:dyDescent="0.2">
      <c r="A1415" s="116">
        <v>5</v>
      </c>
      <c r="B1415" s="26" t="s">
        <v>86</v>
      </c>
      <c r="C1415" s="116" t="s">
        <v>6</v>
      </c>
      <c r="D1415" s="36">
        <v>2</v>
      </c>
      <c r="E1415" s="89">
        <v>157.25</v>
      </c>
      <c r="F1415" s="65">
        <v>314.5</v>
      </c>
    </row>
    <row r="1416" spans="1:6" ht="15" x14ac:dyDescent="0.2">
      <c r="A1416" s="116">
        <v>6</v>
      </c>
      <c r="B1416" s="26" t="s">
        <v>245</v>
      </c>
      <c r="C1416" s="116" t="s">
        <v>6</v>
      </c>
      <c r="D1416" s="36">
        <v>1</v>
      </c>
      <c r="E1416" s="24">
        <v>2220</v>
      </c>
      <c r="F1416" s="65">
        <v>2220</v>
      </c>
    </row>
    <row r="1417" spans="1:6" ht="15" x14ac:dyDescent="0.2">
      <c r="A1417" s="116">
        <v>6</v>
      </c>
      <c r="B1417" s="26" t="s">
        <v>243</v>
      </c>
      <c r="C1417" s="116" t="s">
        <v>6</v>
      </c>
      <c r="D1417" s="36">
        <v>2</v>
      </c>
      <c r="E1417" s="24">
        <v>64.8</v>
      </c>
      <c r="F1417" s="65">
        <v>129.6</v>
      </c>
    </row>
    <row r="1418" spans="1:6" ht="15" x14ac:dyDescent="0.2">
      <c r="A1418" s="116">
        <v>7</v>
      </c>
      <c r="B1418" s="45" t="s">
        <v>287</v>
      </c>
      <c r="C1418" s="116" t="s">
        <v>6</v>
      </c>
      <c r="D1418" s="36">
        <v>1</v>
      </c>
      <c r="E1418" s="89">
        <v>257.85000000000002</v>
      </c>
      <c r="F1418" s="65">
        <v>257.85000000000002</v>
      </c>
    </row>
    <row r="1419" spans="1:6" ht="15" x14ac:dyDescent="0.2">
      <c r="A1419" s="116">
        <v>9</v>
      </c>
      <c r="B1419" s="45" t="s">
        <v>286</v>
      </c>
      <c r="C1419" s="116" t="s">
        <v>6</v>
      </c>
      <c r="D1419" s="36">
        <v>2</v>
      </c>
      <c r="E1419" s="89">
        <v>20.440000000000001</v>
      </c>
      <c r="F1419" s="65">
        <v>40.880000000000003</v>
      </c>
    </row>
    <row r="1420" spans="1:6" ht="15" x14ac:dyDescent="0.2">
      <c r="A1420" s="116"/>
      <c r="B1420" s="37" t="s">
        <v>244</v>
      </c>
      <c r="C1420" s="116" t="s">
        <v>6</v>
      </c>
      <c r="D1420" s="36">
        <v>1</v>
      </c>
      <c r="E1420" s="89">
        <v>1552</v>
      </c>
      <c r="F1420" s="65">
        <v>1552</v>
      </c>
    </row>
    <row r="1421" spans="1:6" ht="15" x14ac:dyDescent="0.2">
      <c r="A1421" s="116">
        <v>10</v>
      </c>
      <c r="B1421" s="37" t="s">
        <v>113</v>
      </c>
      <c r="C1421" s="78" t="s">
        <v>6</v>
      </c>
      <c r="D1421" s="36">
        <v>3</v>
      </c>
      <c r="E1421" s="29">
        <v>42.97</v>
      </c>
      <c r="F1421" s="65">
        <v>128.91</v>
      </c>
    </row>
    <row r="1422" spans="1:6" ht="15" x14ac:dyDescent="0.2">
      <c r="A1422" s="116">
        <v>12</v>
      </c>
      <c r="B1422" s="37" t="s">
        <v>18</v>
      </c>
      <c r="C1422" s="78" t="s">
        <v>6</v>
      </c>
      <c r="D1422" s="36">
        <v>2</v>
      </c>
      <c r="E1422" s="25">
        <v>26.13</v>
      </c>
      <c r="F1422" s="65">
        <v>52.26</v>
      </c>
    </row>
    <row r="1423" spans="1:6" ht="30" x14ac:dyDescent="0.2">
      <c r="A1423" s="116">
        <v>13</v>
      </c>
      <c r="B1423" s="43" t="s">
        <v>260</v>
      </c>
      <c r="C1423" s="116" t="s">
        <v>6</v>
      </c>
      <c r="D1423" s="36">
        <v>1</v>
      </c>
      <c r="E1423" s="18">
        <v>5748</v>
      </c>
      <c r="F1423" s="65">
        <v>5748</v>
      </c>
    </row>
    <row r="1424" spans="1:6" ht="30" x14ac:dyDescent="0.2">
      <c r="A1424" s="116">
        <v>13</v>
      </c>
      <c r="B1424" s="43" t="s">
        <v>115</v>
      </c>
      <c r="C1424" s="116" t="s">
        <v>6</v>
      </c>
      <c r="D1424" s="36">
        <v>1</v>
      </c>
      <c r="E1424" s="18">
        <v>590.89</v>
      </c>
      <c r="F1424" s="65">
        <v>590.89</v>
      </c>
    </row>
    <row r="1425" spans="1:6" ht="30" x14ac:dyDescent="0.2">
      <c r="A1425" s="116">
        <v>15</v>
      </c>
      <c r="B1425" s="43" t="s">
        <v>19</v>
      </c>
      <c r="C1425" s="116" t="s">
        <v>6</v>
      </c>
      <c r="D1425" s="36">
        <v>2</v>
      </c>
      <c r="E1425" s="18">
        <v>460.86</v>
      </c>
      <c r="F1425" s="65">
        <v>921.72</v>
      </c>
    </row>
    <row r="1426" spans="1:6" ht="30" x14ac:dyDescent="0.25">
      <c r="A1426" s="116">
        <v>16</v>
      </c>
      <c r="B1426" s="81" t="s">
        <v>246</v>
      </c>
      <c r="C1426" s="116" t="s">
        <v>6</v>
      </c>
      <c r="D1426" s="36">
        <v>1</v>
      </c>
      <c r="E1426" s="17">
        <v>358.96</v>
      </c>
      <c r="F1426" s="65">
        <v>358.96</v>
      </c>
    </row>
    <row r="1427" spans="1:6" ht="30" x14ac:dyDescent="0.25">
      <c r="A1427" s="116">
        <v>16</v>
      </c>
      <c r="B1427" s="81" t="s">
        <v>117</v>
      </c>
      <c r="C1427" s="116" t="s">
        <v>6</v>
      </c>
      <c r="D1427" s="36">
        <v>3</v>
      </c>
      <c r="E1427" s="17">
        <v>56.28</v>
      </c>
      <c r="F1427" s="65">
        <v>168.84</v>
      </c>
    </row>
    <row r="1428" spans="1:6" ht="30" x14ac:dyDescent="0.25">
      <c r="A1428" s="116">
        <v>18</v>
      </c>
      <c r="B1428" s="81" t="s">
        <v>45</v>
      </c>
      <c r="C1428" s="116" t="s">
        <v>6</v>
      </c>
      <c r="D1428" s="36">
        <v>2</v>
      </c>
      <c r="E1428" s="17">
        <v>29.36</v>
      </c>
      <c r="F1428" s="65">
        <v>58.72</v>
      </c>
    </row>
    <row r="1429" spans="1:6" ht="15" x14ac:dyDescent="0.2">
      <c r="A1429" s="116">
        <v>19</v>
      </c>
      <c r="B1429" s="37" t="s">
        <v>20</v>
      </c>
      <c r="C1429" s="116" t="s">
        <v>6</v>
      </c>
      <c r="D1429" s="36">
        <v>2</v>
      </c>
      <c r="E1429" s="21">
        <v>870.85</v>
      </c>
      <c r="F1429" s="65">
        <v>1741.7</v>
      </c>
    </row>
    <row r="1430" spans="1:6" ht="15" x14ac:dyDescent="0.2">
      <c r="A1430" s="116">
        <v>20</v>
      </c>
      <c r="B1430" s="37" t="s">
        <v>28</v>
      </c>
      <c r="C1430" s="116" t="s">
        <v>6</v>
      </c>
      <c r="D1430" s="36">
        <v>2</v>
      </c>
      <c r="E1430" s="20">
        <v>9.75</v>
      </c>
      <c r="F1430" s="65">
        <v>19.5</v>
      </c>
    </row>
    <row r="1431" spans="1:6" ht="15" x14ac:dyDescent="0.2">
      <c r="A1431" s="116">
        <v>21</v>
      </c>
      <c r="B1431" s="37" t="s">
        <v>21</v>
      </c>
      <c r="C1431" s="116" t="s">
        <v>6</v>
      </c>
      <c r="D1431" s="36">
        <v>10</v>
      </c>
      <c r="E1431" s="27">
        <v>25.6</v>
      </c>
      <c r="F1431" s="65">
        <v>256</v>
      </c>
    </row>
    <row r="1432" spans="1:6" ht="15" x14ac:dyDescent="0.2">
      <c r="A1432" s="116">
        <v>22</v>
      </c>
      <c r="B1432" s="37" t="s">
        <v>119</v>
      </c>
      <c r="C1432" s="116" t="s">
        <v>6</v>
      </c>
      <c r="D1432" s="36">
        <v>1</v>
      </c>
      <c r="E1432" s="27">
        <v>217.5</v>
      </c>
      <c r="F1432" s="65">
        <v>217.5</v>
      </c>
    </row>
    <row r="1433" spans="1:6" ht="15" x14ac:dyDescent="0.2">
      <c r="A1433" s="116">
        <v>24</v>
      </c>
      <c r="B1433" s="37" t="s">
        <v>247</v>
      </c>
      <c r="C1433" s="116" t="s">
        <v>6</v>
      </c>
      <c r="D1433" s="36">
        <v>4</v>
      </c>
      <c r="E1433" s="89">
        <v>378.89</v>
      </c>
      <c r="F1433" s="65">
        <v>1515.56</v>
      </c>
    </row>
    <row r="1434" spans="1:6" ht="15" x14ac:dyDescent="0.2">
      <c r="A1434" s="116">
        <v>24</v>
      </c>
      <c r="B1434" s="37" t="s">
        <v>231</v>
      </c>
      <c r="C1434" s="116" t="s">
        <v>6</v>
      </c>
      <c r="D1434" s="36">
        <v>3</v>
      </c>
      <c r="E1434" s="89">
        <v>372.45</v>
      </c>
      <c r="F1434" s="65">
        <v>1117.3499999999999</v>
      </c>
    </row>
    <row r="1435" spans="1:6" ht="15" x14ac:dyDescent="0.2">
      <c r="A1435" s="116">
        <v>24</v>
      </c>
      <c r="B1435" s="37" t="s">
        <v>154</v>
      </c>
      <c r="C1435" s="116" t="s">
        <v>6</v>
      </c>
      <c r="D1435" s="36">
        <v>1</v>
      </c>
      <c r="E1435" s="89">
        <v>367.19</v>
      </c>
      <c r="F1435" s="65">
        <v>367.19</v>
      </c>
    </row>
    <row r="1436" spans="1:6" ht="15" x14ac:dyDescent="0.2">
      <c r="A1436" s="116">
        <v>25</v>
      </c>
      <c r="B1436" s="37" t="s">
        <v>155</v>
      </c>
      <c r="C1436" s="116" t="s">
        <v>6</v>
      </c>
      <c r="D1436" s="36">
        <v>7</v>
      </c>
      <c r="E1436" s="89">
        <v>355.89</v>
      </c>
      <c r="F1436" s="65">
        <v>2491.23</v>
      </c>
    </row>
    <row r="1437" spans="1:6" ht="15" x14ac:dyDescent="0.2">
      <c r="A1437" s="116">
        <v>26</v>
      </c>
      <c r="B1437" s="37" t="s">
        <v>230</v>
      </c>
      <c r="C1437" s="116" t="s">
        <v>6</v>
      </c>
      <c r="D1437" s="36">
        <v>1</v>
      </c>
      <c r="E1437" s="89">
        <v>344.36</v>
      </c>
      <c r="F1437" s="65">
        <v>344.36</v>
      </c>
    </row>
    <row r="1438" spans="1:6" ht="15" x14ac:dyDescent="0.2">
      <c r="A1438" s="116">
        <v>27</v>
      </c>
      <c r="B1438" s="37" t="s">
        <v>248</v>
      </c>
      <c r="C1438" s="116" t="s">
        <v>6</v>
      </c>
      <c r="D1438" s="36">
        <v>12</v>
      </c>
      <c r="E1438" s="89">
        <v>51.45</v>
      </c>
      <c r="F1438" s="65">
        <v>617.40000000000009</v>
      </c>
    </row>
    <row r="1439" spans="1:6" ht="15" x14ac:dyDescent="0.2">
      <c r="A1439" s="116">
        <v>27</v>
      </c>
      <c r="B1439" s="37" t="s">
        <v>120</v>
      </c>
      <c r="C1439" s="116" t="s">
        <v>6</v>
      </c>
      <c r="D1439" s="36">
        <v>12</v>
      </c>
      <c r="E1439" s="89">
        <v>51.45</v>
      </c>
      <c r="F1439" s="65">
        <v>617.40000000000009</v>
      </c>
    </row>
    <row r="1440" spans="1:6" ht="15" x14ac:dyDescent="0.2">
      <c r="A1440" s="116">
        <v>30</v>
      </c>
      <c r="B1440" s="37" t="s">
        <v>80</v>
      </c>
      <c r="C1440" s="116" t="s">
        <v>5</v>
      </c>
      <c r="D1440" s="36">
        <v>482</v>
      </c>
      <c r="E1440" s="28">
        <v>1.73</v>
      </c>
      <c r="F1440" s="65">
        <v>833.86</v>
      </c>
    </row>
    <row r="1441" spans="1:6" ht="15" x14ac:dyDescent="0.2">
      <c r="A1441" s="116">
        <v>31</v>
      </c>
      <c r="B1441" s="37" t="s">
        <v>22</v>
      </c>
      <c r="C1441" s="116" t="s">
        <v>5</v>
      </c>
      <c r="D1441" s="36">
        <v>482</v>
      </c>
      <c r="E1441" s="28">
        <v>0.92</v>
      </c>
      <c r="F1441" s="65">
        <v>443.44</v>
      </c>
    </row>
    <row r="1442" spans="1:6" ht="15" x14ac:dyDescent="0.2">
      <c r="A1442" s="116">
        <v>32</v>
      </c>
      <c r="B1442" s="37" t="s">
        <v>16</v>
      </c>
      <c r="C1442" s="116" t="s">
        <v>5</v>
      </c>
      <c r="D1442" s="36">
        <v>489</v>
      </c>
      <c r="E1442" s="28">
        <v>0.71</v>
      </c>
      <c r="F1442" s="65">
        <v>347.19</v>
      </c>
    </row>
    <row r="1443" spans="1:6" ht="15" x14ac:dyDescent="0.2">
      <c r="A1443" s="116">
        <v>33</v>
      </c>
      <c r="B1443" s="37" t="s">
        <v>17</v>
      </c>
      <c r="C1443" s="116" t="s">
        <v>5</v>
      </c>
      <c r="D1443" s="36">
        <v>489</v>
      </c>
      <c r="E1443" s="28">
        <v>0.85</v>
      </c>
      <c r="F1443" s="65">
        <v>415.65</v>
      </c>
    </row>
    <row r="1444" spans="1:6" ht="15" x14ac:dyDescent="0.2">
      <c r="A1444" s="48"/>
      <c r="B1444" s="39"/>
      <c r="C1444" s="39"/>
      <c r="D1444" s="40"/>
      <c r="E1444" s="110" t="s">
        <v>81</v>
      </c>
      <c r="F1444" s="73">
        <v>210553.58199999997</v>
      </c>
    </row>
    <row r="1445" spans="1:6" ht="15" x14ac:dyDescent="0.2">
      <c r="A1445" s="39"/>
      <c r="B1445" s="39"/>
      <c r="C1445" s="39"/>
      <c r="E1445" s="74" t="s">
        <v>82</v>
      </c>
      <c r="F1445" s="73">
        <v>42110.716399999998</v>
      </c>
    </row>
    <row r="1446" spans="1:6" ht="14.25" x14ac:dyDescent="0.2">
      <c r="A1446" s="49"/>
      <c r="B1446" s="91"/>
      <c r="C1446" s="91"/>
      <c r="D1446" s="86"/>
      <c r="E1446" s="112" t="s">
        <v>83</v>
      </c>
      <c r="F1446" s="73">
        <v>252664.29839999997</v>
      </c>
    </row>
    <row r="1447" spans="1:6" ht="14.25" x14ac:dyDescent="0.2">
      <c r="A1447" s="49"/>
      <c r="B1447" s="91"/>
      <c r="C1447" s="91"/>
      <c r="D1447" s="86"/>
      <c r="E1447" s="112"/>
      <c r="F1447" s="73"/>
    </row>
    <row r="1448" spans="1:6" ht="14.25" x14ac:dyDescent="0.2">
      <c r="A1448" s="49"/>
      <c r="B1448" s="91"/>
      <c r="C1448" s="91"/>
      <c r="D1448" s="86"/>
      <c r="E1448" s="112"/>
      <c r="F1448" s="73"/>
    </row>
    <row r="1449" spans="1:6" ht="14.25" x14ac:dyDescent="0.2">
      <c r="A1449" s="49"/>
      <c r="B1449" s="91"/>
      <c r="C1449" s="91"/>
      <c r="D1449" s="86"/>
      <c r="E1449" s="112"/>
      <c r="F1449" s="73"/>
    </row>
    <row r="1451" spans="1:6" ht="14.25" x14ac:dyDescent="0.2">
      <c r="A1451" s="740" t="s">
        <v>249</v>
      </c>
      <c r="B1451" s="740"/>
      <c r="C1451" s="740"/>
      <c r="D1451" s="740"/>
      <c r="E1451" s="740"/>
      <c r="F1451" s="740"/>
    </row>
    <row r="1452" spans="1:6" ht="14.25" x14ac:dyDescent="0.2">
      <c r="A1452" s="740"/>
      <c r="B1452" s="740"/>
      <c r="C1452" s="740"/>
      <c r="D1452" s="740"/>
      <c r="E1452" s="740"/>
      <c r="F1452" s="740"/>
    </row>
    <row r="1453" spans="1:6" ht="14.25" x14ac:dyDescent="0.2">
      <c r="A1453" s="53" t="s">
        <v>1</v>
      </c>
      <c r="B1453" s="54" t="s">
        <v>2</v>
      </c>
      <c r="C1453" s="55" t="s">
        <v>3</v>
      </c>
      <c r="D1453" s="54" t="s">
        <v>9</v>
      </c>
      <c r="E1453" s="54" t="s">
        <v>13</v>
      </c>
      <c r="F1453" s="56" t="s">
        <v>15</v>
      </c>
    </row>
    <row r="1454" spans="1:6" ht="14.25" x14ac:dyDescent="0.2">
      <c r="A1454" s="57" t="s">
        <v>4</v>
      </c>
      <c r="B1454" s="58"/>
      <c r="C1454" s="59"/>
      <c r="D1454" s="58"/>
      <c r="E1454" s="60" t="s">
        <v>14</v>
      </c>
      <c r="F1454" s="61"/>
    </row>
    <row r="1455" spans="1:6" ht="15" x14ac:dyDescent="0.2">
      <c r="A1455" s="44">
        <v>1</v>
      </c>
      <c r="B1455" s="44">
        <v>2</v>
      </c>
      <c r="C1455" s="44">
        <v>3</v>
      </c>
      <c r="D1455" s="44">
        <v>4</v>
      </c>
      <c r="E1455" s="44">
        <v>5</v>
      </c>
      <c r="F1455" s="44">
        <v>6</v>
      </c>
    </row>
    <row r="1456" spans="1:6" ht="15" x14ac:dyDescent="0.25">
      <c r="A1456" s="62" t="s">
        <v>40</v>
      </c>
      <c r="B1456" s="62" t="s">
        <v>41</v>
      </c>
      <c r="C1456" s="63"/>
      <c r="D1456" s="87"/>
      <c r="E1456" s="87"/>
      <c r="F1456" s="64"/>
    </row>
    <row r="1457" spans="1:6" ht="15" x14ac:dyDescent="0.2">
      <c r="A1457" s="116">
        <v>1</v>
      </c>
      <c r="B1457" s="35" t="s">
        <v>48</v>
      </c>
      <c r="C1457" s="116" t="s">
        <v>5</v>
      </c>
      <c r="D1457" s="89">
        <v>156</v>
      </c>
      <c r="E1457" s="89">
        <v>3.55</v>
      </c>
      <c r="F1457" s="65">
        <v>553.79999999999995</v>
      </c>
    </row>
    <row r="1458" spans="1:6" ht="30" x14ac:dyDescent="0.2">
      <c r="A1458" s="116">
        <v>2</v>
      </c>
      <c r="B1458" s="35" t="s">
        <v>238</v>
      </c>
      <c r="C1458" s="116" t="s">
        <v>274</v>
      </c>
      <c r="D1458" s="89">
        <v>64.8</v>
      </c>
      <c r="E1458" s="89">
        <v>5.43</v>
      </c>
      <c r="F1458" s="65">
        <v>351.86399999999998</v>
      </c>
    </row>
    <row r="1459" spans="1:6" ht="15" x14ac:dyDescent="0.2">
      <c r="A1459" s="116">
        <v>3</v>
      </c>
      <c r="B1459" s="35" t="s">
        <v>0</v>
      </c>
      <c r="C1459" s="116" t="s">
        <v>5</v>
      </c>
      <c r="D1459" s="89">
        <v>4</v>
      </c>
      <c r="E1459" s="3">
        <v>5.88</v>
      </c>
      <c r="F1459" s="65">
        <v>23.52</v>
      </c>
    </row>
    <row r="1460" spans="1:6" ht="15" x14ac:dyDescent="0.2">
      <c r="A1460" s="116">
        <v>4</v>
      </c>
      <c r="B1460" s="35" t="s">
        <v>25</v>
      </c>
      <c r="C1460" s="116" t="s">
        <v>274</v>
      </c>
      <c r="D1460" s="89">
        <v>6</v>
      </c>
      <c r="E1460" s="3">
        <v>4.46</v>
      </c>
      <c r="F1460" s="65">
        <v>26.759999999999998</v>
      </c>
    </row>
    <row r="1461" spans="1:6" ht="30" x14ac:dyDescent="0.2">
      <c r="A1461" s="116">
        <v>5</v>
      </c>
      <c r="B1461" s="35" t="s">
        <v>96</v>
      </c>
      <c r="C1461" s="34" t="s">
        <v>275</v>
      </c>
      <c r="D1461" s="89">
        <v>7.18</v>
      </c>
      <c r="E1461" s="89">
        <v>16.91</v>
      </c>
      <c r="F1461" s="65">
        <v>121.41379999999999</v>
      </c>
    </row>
    <row r="1462" spans="1:6" ht="45" x14ac:dyDescent="0.2">
      <c r="A1462" s="737">
        <v>6</v>
      </c>
      <c r="B1462" s="35" t="s">
        <v>236</v>
      </c>
      <c r="C1462" s="34"/>
      <c r="D1462" s="89"/>
      <c r="E1462" s="90"/>
      <c r="F1462" s="65"/>
    </row>
    <row r="1463" spans="1:6" ht="15" x14ac:dyDescent="0.2">
      <c r="A1463" s="738"/>
      <c r="B1463" s="4" t="s">
        <v>104</v>
      </c>
      <c r="C1463" s="34" t="s">
        <v>275</v>
      </c>
      <c r="D1463" s="89">
        <v>88.14</v>
      </c>
      <c r="E1463" s="6">
        <v>6.78</v>
      </c>
      <c r="F1463" s="65">
        <v>597.58920000000001</v>
      </c>
    </row>
    <row r="1464" spans="1:6" ht="15" x14ac:dyDescent="0.2">
      <c r="A1464" s="738"/>
      <c r="B1464" s="5" t="s">
        <v>105</v>
      </c>
      <c r="C1464" s="34" t="s">
        <v>275</v>
      </c>
      <c r="D1464" s="89">
        <v>22.04</v>
      </c>
      <c r="E1464" s="7">
        <v>24.85</v>
      </c>
      <c r="F1464" s="65">
        <v>547.69399999999996</v>
      </c>
    </row>
    <row r="1465" spans="1:6" ht="30" x14ac:dyDescent="0.2">
      <c r="A1465" s="116">
        <v>7</v>
      </c>
      <c r="B1465" s="46" t="s">
        <v>26</v>
      </c>
      <c r="C1465" s="34" t="s">
        <v>275</v>
      </c>
      <c r="D1465" s="89">
        <v>22.04</v>
      </c>
      <c r="E1465" s="8">
        <v>6.49</v>
      </c>
      <c r="F1465" s="65">
        <v>143.03960000000001</v>
      </c>
    </row>
    <row r="1466" spans="1:6" ht="15" x14ac:dyDescent="0.2">
      <c r="A1466" s="116">
        <v>8</v>
      </c>
      <c r="B1466" s="47" t="s">
        <v>27</v>
      </c>
      <c r="C1466" s="34" t="s">
        <v>275</v>
      </c>
      <c r="D1466" s="89">
        <v>22.04</v>
      </c>
      <c r="E1466" s="9">
        <v>4.8899999999999997</v>
      </c>
      <c r="F1466" s="65">
        <v>107.77559999999998</v>
      </c>
    </row>
    <row r="1467" spans="1:6" ht="30" x14ac:dyDescent="0.2">
      <c r="A1467" s="116">
        <v>9</v>
      </c>
      <c r="B1467" s="43" t="s">
        <v>237</v>
      </c>
      <c r="C1467" s="34" t="s">
        <v>275</v>
      </c>
      <c r="D1467" s="89">
        <v>110.18</v>
      </c>
      <c r="E1467" s="10">
        <v>14.6</v>
      </c>
      <c r="F1467" s="65">
        <v>1608.6280000000002</v>
      </c>
    </row>
    <row r="1468" spans="1:6" ht="15" x14ac:dyDescent="0.2">
      <c r="A1468" s="116">
        <v>10</v>
      </c>
      <c r="B1468" s="37" t="s">
        <v>276</v>
      </c>
      <c r="C1468" s="116" t="s">
        <v>274</v>
      </c>
      <c r="D1468" s="89">
        <v>158.4</v>
      </c>
      <c r="E1468" s="11">
        <v>4.2300000000000004</v>
      </c>
      <c r="F1468" s="65">
        <v>670.03200000000004</v>
      </c>
    </row>
    <row r="1469" spans="1:6" ht="60" x14ac:dyDescent="0.2">
      <c r="A1469" s="116">
        <v>11</v>
      </c>
      <c r="B1469" s="84" t="s">
        <v>239</v>
      </c>
      <c r="C1469" s="34" t="s">
        <v>275</v>
      </c>
      <c r="D1469" s="89">
        <v>26.51</v>
      </c>
      <c r="E1469" s="12">
        <v>41.85</v>
      </c>
      <c r="F1469" s="65">
        <v>1109.4435000000001</v>
      </c>
    </row>
    <row r="1470" spans="1:6" ht="60" x14ac:dyDescent="0.2">
      <c r="A1470" s="116">
        <v>12</v>
      </c>
      <c r="B1470" s="85" t="s">
        <v>240</v>
      </c>
      <c r="C1470" s="34" t="s">
        <v>275</v>
      </c>
      <c r="D1470" s="89">
        <v>51.97</v>
      </c>
      <c r="E1470" s="13">
        <v>40.200000000000003</v>
      </c>
      <c r="F1470" s="65">
        <v>2089.194</v>
      </c>
    </row>
    <row r="1471" spans="1:6" ht="15" x14ac:dyDescent="0.2">
      <c r="A1471" s="116">
        <v>13</v>
      </c>
      <c r="B1471" s="37" t="s">
        <v>7</v>
      </c>
      <c r="C1471" s="116" t="s">
        <v>8</v>
      </c>
      <c r="D1471" s="36">
        <v>2</v>
      </c>
      <c r="E1471" s="14">
        <v>82.8</v>
      </c>
      <c r="F1471" s="65">
        <v>165.6</v>
      </c>
    </row>
    <row r="1472" spans="1:6" ht="15" x14ac:dyDescent="0.25">
      <c r="A1472" s="116">
        <v>14</v>
      </c>
      <c r="B1472" s="32" t="s">
        <v>106</v>
      </c>
      <c r="C1472" s="83" t="s">
        <v>5</v>
      </c>
      <c r="D1472" s="89">
        <v>4</v>
      </c>
      <c r="E1472" s="15">
        <v>35.97</v>
      </c>
      <c r="F1472" s="65">
        <v>143.88</v>
      </c>
    </row>
    <row r="1473" spans="1:6" ht="15" x14ac:dyDescent="0.2">
      <c r="A1473" s="116">
        <v>15</v>
      </c>
      <c r="B1473" s="38" t="s">
        <v>85</v>
      </c>
      <c r="C1473" s="116" t="s">
        <v>274</v>
      </c>
      <c r="D1473" s="89">
        <v>6</v>
      </c>
      <c r="E1473" s="15">
        <v>43.88</v>
      </c>
      <c r="F1473" s="65">
        <v>263.28000000000003</v>
      </c>
    </row>
    <row r="1474" spans="1:6" ht="30" x14ac:dyDescent="0.2">
      <c r="A1474" s="116">
        <v>16</v>
      </c>
      <c r="B1474" s="31" t="s">
        <v>101</v>
      </c>
      <c r="C1474" s="116" t="s">
        <v>12</v>
      </c>
      <c r="D1474" s="89">
        <v>6.22</v>
      </c>
      <c r="E1474" s="16">
        <v>189.85</v>
      </c>
      <c r="F1474" s="65">
        <v>1180.867</v>
      </c>
    </row>
    <row r="1475" spans="1:6" ht="15" x14ac:dyDescent="0.2">
      <c r="A1475" s="116">
        <v>17</v>
      </c>
      <c r="B1475" s="31" t="s">
        <v>124</v>
      </c>
      <c r="C1475" s="116" t="s">
        <v>274</v>
      </c>
      <c r="D1475" s="89">
        <v>64.8</v>
      </c>
      <c r="E1475" s="16">
        <v>1.8</v>
      </c>
      <c r="F1475" s="65">
        <v>116.64</v>
      </c>
    </row>
    <row r="1476" spans="1:6" ht="15" x14ac:dyDescent="0.2">
      <c r="A1476" s="116">
        <v>18</v>
      </c>
      <c r="B1476" s="31" t="s">
        <v>125</v>
      </c>
      <c r="C1476" s="116" t="s">
        <v>274</v>
      </c>
      <c r="D1476" s="89">
        <v>64.8</v>
      </c>
      <c r="E1476" s="16">
        <v>1.58</v>
      </c>
      <c r="F1476" s="65">
        <v>102.384</v>
      </c>
    </row>
    <row r="1477" spans="1:6" ht="30" x14ac:dyDescent="0.2">
      <c r="A1477" s="116">
        <v>19</v>
      </c>
      <c r="B1477" s="31" t="s">
        <v>102</v>
      </c>
      <c r="C1477" s="68" t="s">
        <v>12</v>
      </c>
      <c r="D1477" s="89">
        <v>5.96</v>
      </c>
      <c r="E1477" s="16">
        <v>180.98</v>
      </c>
      <c r="F1477" s="65">
        <v>1078.6407999999999</v>
      </c>
    </row>
    <row r="1478" spans="1:6" ht="30" x14ac:dyDescent="0.2">
      <c r="A1478" s="116">
        <v>20</v>
      </c>
      <c r="B1478" s="22" t="s">
        <v>103</v>
      </c>
      <c r="C1478" s="23" t="s">
        <v>12</v>
      </c>
      <c r="D1478" s="89">
        <v>8.5500000000000007</v>
      </c>
      <c r="E1478" s="30">
        <v>145.56</v>
      </c>
      <c r="F1478" s="65">
        <v>1244.538</v>
      </c>
    </row>
    <row r="1479" spans="1:6" ht="45" x14ac:dyDescent="0.2">
      <c r="A1479" s="116">
        <v>21</v>
      </c>
      <c r="B1479" s="92" t="s">
        <v>107</v>
      </c>
      <c r="C1479" s="68" t="s">
        <v>275</v>
      </c>
      <c r="D1479" s="89">
        <v>29.81</v>
      </c>
      <c r="E1479" s="13">
        <v>40.200000000000003</v>
      </c>
      <c r="F1479" s="65">
        <v>1198.3620000000001</v>
      </c>
    </row>
    <row r="1480" spans="1:6" ht="15" x14ac:dyDescent="0.2">
      <c r="A1480" s="116">
        <v>22</v>
      </c>
      <c r="B1480" s="67" t="s">
        <v>65</v>
      </c>
      <c r="C1480" s="114" t="s">
        <v>5</v>
      </c>
      <c r="D1480" s="89">
        <v>156</v>
      </c>
      <c r="E1480" s="19">
        <v>3.15</v>
      </c>
      <c r="F1480" s="65">
        <v>491.4</v>
      </c>
    </row>
    <row r="1481" spans="1:6" ht="30" x14ac:dyDescent="0.2">
      <c r="A1481" s="116">
        <v>23</v>
      </c>
      <c r="B1481" s="94" t="s">
        <v>261</v>
      </c>
      <c r="C1481" s="114" t="s">
        <v>5</v>
      </c>
      <c r="D1481" s="89">
        <v>12</v>
      </c>
      <c r="E1481" s="93">
        <v>155</v>
      </c>
      <c r="F1481" s="65">
        <v>1860</v>
      </c>
    </row>
    <row r="1482" spans="1:6" ht="15" x14ac:dyDescent="0.2">
      <c r="A1482" s="116"/>
      <c r="B1482" s="94"/>
      <c r="C1482" s="114"/>
      <c r="D1482" s="89"/>
      <c r="E1482" s="93"/>
      <c r="F1482" s="65"/>
    </row>
    <row r="1483" spans="1:6" ht="15" x14ac:dyDescent="0.25">
      <c r="A1483" s="62" t="s">
        <v>43</v>
      </c>
      <c r="B1483" s="62" t="s">
        <v>44</v>
      </c>
      <c r="C1483" s="63"/>
      <c r="D1483" s="88"/>
      <c r="E1483" s="88"/>
      <c r="F1483" s="65"/>
    </row>
    <row r="1484" spans="1:6" ht="15" x14ac:dyDescent="0.25">
      <c r="A1484" s="116">
        <v>1</v>
      </c>
      <c r="B1484" s="77" t="s">
        <v>129</v>
      </c>
      <c r="C1484" s="34" t="s">
        <v>5</v>
      </c>
      <c r="D1484" s="36">
        <v>88</v>
      </c>
      <c r="E1484" s="25">
        <v>27.92</v>
      </c>
      <c r="F1484" s="65">
        <v>2456.96</v>
      </c>
    </row>
    <row r="1485" spans="1:6" ht="15" x14ac:dyDescent="0.2">
      <c r="A1485" s="116">
        <v>3</v>
      </c>
      <c r="B1485" s="37" t="s">
        <v>144</v>
      </c>
      <c r="C1485" s="116" t="s">
        <v>6</v>
      </c>
      <c r="D1485" s="36">
        <v>1</v>
      </c>
      <c r="E1485" s="25">
        <v>45.1</v>
      </c>
      <c r="F1485" s="65">
        <v>45.1</v>
      </c>
    </row>
    <row r="1486" spans="1:6" ht="15" x14ac:dyDescent="0.2">
      <c r="A1486" s="116">
        <v>4</v>
      </c>
      <c r="B1486" s="37" t="s">
        <v>114</v>
      </c>
      <c r="C1486" s="78" t="s">
        <v>6</v>
      </c>
      <c r="D1486" s="36">
        <v>2</v>
      </c>
      <c r="E1486" s="25">
        <v>29.75</v>
      </c>
      <c r="F1486" s="65">
        <v>59.5</v>
      </c>
    </row>
    <row r="1487" spans="1:6" ht="30" x14ac:dyDescent="0.2">
      <c r="A1487" s="116">
        <v>5</v>
      </c>
      <c r="B1487" s="43" t="s">
        <v>116</v>
      </c>
      <c r="C1487" s="116" t="s">
        <v>6</v>
      </c>
      <c r="D1487" s="36">
        <v>1</v>
      </c>
      <c r="E1487" s="18">
        <v>531.28</v>
      </c>
      <c r="F1487" s="65">
        <v>531.28</v>
      </c>
    </row>
    <row r="1488" spans="1:6" ht="30" x14ac:dyDescent="0.25">
      <c r="A1488" s="116">
        <v>6</v>
      </c>
      <c r="B1488" s="81" t="s">
        <v>118</v>
      </c>
      <c r="C1488" s="116" t="s">
        <v>6</v>
      </c>
      <c r="D1488" s="36">
        <v>2</v>
      </c>
      <c r="E1488" s="17">
        <v>36.03</v>
      </c>
      <c r="F1488" s="65">
        <v>72.06</v>
      </c>
    </row>
    <row r="1489" spans="1:6" ht="15" x14ac:dyDescent="0.2">
      <c r="A1489" s="116">
        <v>7</v>
      </c>
      <c r="B1489" s="37" t="s">
        <v>21</v>
      </c>
      <c r="C1489" s="116" t="s">
        <v>6</v>
      </c>
      <c r="D1489" s="36">
        <v>2</v>
      </c>
      <c r="E1489" s="27">
        <v>25.6</v>
      </c>
      <c r="F1489" s="65">
        <v>51.2</v>
      </c>
    </row>
    <row r="1490" spans="1:6" ht="15" x14ac:dyDescent="0.2">
      <c r="A1490" s="116">
        <v>8</v>
      </c>
      <c r="B1490" s="37" t="s">
        <v>250</v>
      </c>
      <c r="C1490" s="116" t="s">
        <v>6</v>
      </c>
      <c r="D1490" s="36">
        <v>1</v>
      </c>
      <c r="E1490" s="27">
        <v>356.89</v>
      </c>
      <c r="F1490" s="65">
        <v>356.89</v>
      </c>
    </row>
    <row r="1491" spans="1:6" ht="15" x14ac:dyDescent="0.2">
      <c r="A1491" s="116">
        <v>9</v>
      </c>
      <c r="B1491" s="37" t="s">
        <v>133</v>
      </c>
      <c r="C1491" s="116" t="s">
        <v>6</v>
      </c>
      <c r="D1491" s="36">
        <v>2</v>
      </c>
      <c r="E1491" s="27">
        <v>276.11</v>
      </c>
      <c r="F1491" s="65">
        <v>552.22</v>
      </c>
    </row>
    <row r="1492" spans="1:6" ht="15" x14ac:dyDescent="0.2">
      <c r="A1492" s="116">
        <v>10</v>
      </c>
      <c r="B1492" s="37" t="s">
        <v>134</v>
      </c>
      <c r="C1492" s="116" t="s">
        <v>6</v>
      </c>
      <c r="D1492" s="36">
        <v>3</v>
      </c>
      <c r="E1492" s="89">
        <v>261.75</v>
      </c>
      <c r="F1492" s="65">
        <v>785.25</v>
      </c>
    </row>
    <row r="1493" spans="1:6" ht="15" x14ac:dyDescent="0.2">
      <c r="A1493" s="116">
        <v>11</v>
      </c>
      <c r="B1493" s="37" t="s">
        <v>132</v>
      </c>
      <c r="C1493" s="116" t="s">
        <v>6</v>
      </c>
      <c r="D1493" s="36">
        <v>4</v>
      </c>
      <c r="E1493" s="25">
        <v>35.89</v>
      </c>
      <c r="F1493" s="65">
        <v>143.56</v>
      </c>
    </row>
    <row r="1494" spans="1:6" ht="15" x14ac:dyDescent="0.2">
      <c r="A1494" s="116">
        <v>12</v>
      </c>
      <c r="B1494" s="37" t="s">
        <v>80</v>
      </c>
      <c r="C1494" s="116" t="s">
        <v>5</v>
      </c>
      <c r="D1494" s="36">
        <v>76</v>
      </c>
      <c r="E1494" s="28">
        <v>1.73</v>
      </c>
      <c r="F1494" s="65">
        <v>131.47999999999999</v>
      </c>
    </row>
    <row r="1495" spans="1:6" ht="15" x14ac:dyDescent="0.2">
      <c r="A1495" s="116">
        <v>13</v>
      </c>
      <c r="B1495" s="37" t="s">
        <v>22</v>
      </c>
      <c r="C1495" s="116" t="s">
        <v>5</v>
      </c>
      <c r="D1495" s="36">
        <v>76</v>
      </c>
      <c r="E1495" s="28">
        <v>0.92</v>
      </c>
      <c r="F1495" s="65">
        <v>69.92</v>
      </c>
    </row>
    <row r="1496" spans="1:6" ht="15" x14ac:dyDescent="0.2">
      <c r="A1496" s="116">
        <v>14</v>
      </c>
      <c r="B1496" s="37" t="s">
        <v>16</v>
      </c>
      <c r="C1496" s="116" t="s">
        <v>5</v>
      </c>
      <c r="D1496" s="36">
        <v>88</v>
      </c>
      <c r="E1496" s="28">
        <v>0.71</v>
      </c>
      <c r="F1496" s="65">
        <v>62.48</v>
      </c>
    </row>
    <row r="1497" spans="1:6" ht="15" x14ac:dyDescent="0.2">
      <c r="A1497" s="116">
        <v>15</v>
      </c>
      <c r="B1497" s="37" t="s">
        <v>17</v>
      </c>
      <c r="C1497" s="116" t="s">
        <v>5</v>
      </c>
      <c r="D1497" s="36">
        <v>88</v>
      </c>
      <c r="E1497" s="28">
        <v>0.85</v>
      </c>
      <c r="F1497" s="65">
        <v>74.8</v>
      </c>
    </row>
    <row r="1498" spans="1:6" ht="15" x14ac:dyDescent="0.2">
      <c r="A1498" s="48"/>
      <c r="B1498" s="39"/>
      <c r="C1498" s="39"/>
      <c r="D1498" s="40"/>
      <c r="E1498" s="110" t="s">
        <v>81</v>
      </c>
      <c r="F1498" s="73">
        <v>21189.0455</v>
      </c>
    </row>
    <row r="1499" spans="1:6" ht="15" x14ac:dyDescent="0.2">
      <c r="A1499" s="39"/>
      <c r="B1499" s="39"/>
      <c r="C1499" s="39"/>
      <c r="E1499" s="74" t="s">
        <v>82</v>
      </c>
      <c r="F1499" s="73">
        <v>4237.8091000000004</v>
      </c>
    </row>
    <row r="1500" spans="1:6" ht="14.25" x14ac:dyDescent="0.2">
      <c r="A1500" s="49"/>
      <c r="B1500" s="91"/>
      <c r="C1500" s="91"/>
      <c r="D1500" s="86"/>
      <c r="E1500" s="112" t="s">
        <v>83</v>
      </c>
      <c r="F1500" s="73">
        <v>25426.854599999999</v>
      </c>
    </row>
    <row r="1502" spans="1:6" ht="14.25" x14ac:dyDescent="0.2">
      <c r="A1502" s="740" t="s">
        <v>252</v>
      </c>
      <c r="B1502" s="740"/>
      <c r="C1502" s="740"/>
      <c r="D1502" s="740"/>
      <c r="E1502" s="740"/>
      <c r="F1502" s="740"/>
    </row>
    <row r="1503" spans="1:6" ht="14.25" x14ac:dyDescent="0.2">
      <c r="A1503" s="740"/>
      <c r="B1503" s="740"/>
      <c r="C1503" s="740"/>
      <c r="D1503" s="740"/>
      <c r="E1503" s="740"/>
      <c r="F1503" s="740"/>
    </row>
    <row r="1504" spans="1:6" ht="14.25" x14ac:dyDescent="0.2">
      <c r="A1504" s="53" t="s">
        <v>1</v>
      </c>
      <c r="B1504" s="54" t="s">
        <v>2</v>
      </c>
      <c r="C1504" s="55" t="s">
        <v>3</v>
      </c>
      <c r="D1504" s="54" t="s">
        <v>9</v>
      </c>
      <c r="E1504" s="54" t="s">
        <v>13</v>
      </c>
      <c r="F1504" s="56" t="s">
        <v>15</v>
      </c>
    </row>
    <row r="1505" spans="1:6" ht="14.25" x14ac:dyDescent="0.2">
      <c r="A1505" s="57" t="s">
        <v>4</v>
      </c>
      <c r="B1505" s="58"/>
      <c r="C1505" s="59"/>
      <c r="D1505" s="58"/>
      <c r="E1505" s="60" t="s">
        <v>14</v>
      </c>
      <c r="F1505" s="61"/>
    </row>
    <row r="1506" spans="1:6" ht="15" x14ac:dyDescent="0.2">
      <c r="A1506" s="44">
        <v>1</v>
      </c>
      <c r="B1506" s="44">
        <v>2</v>
      </c>
      <c r="C1506" s="44">
        <v>3</v>
      </c>
      <c r="D1506" s="44">
        <v>4</v>
      </c>
      <c r="E1506" s="44">
        <v>5</v>
      </c>
      <c r="F1506" s="44">
        <v>6</v>
      </c>
    </row>
    <row r="1507" spans="1:6" ht="15" x14ac:dyDescent="0.25">
      <c r="A1507" s="62" t="s">
        <v>40</v>
      </c>
      <c r="B1507" s="62" t="s">
        <v>41</v>
      </c>
      <c r="C1507" s="63"/>
      <c r="D1507" s="87"/>
      <c r="E1507" s="87"/>
      <c r="F1507" s="64"/>
    </row>
    <row r="1508" spans="1:6" ht="15" x14ac:dyDescent="0.2">
      <c r="A1508" s="116">
        <v>1</v>
      </c>
      <c r="B1508" s="35" t="s">
        <v>48</v>
      </c>
      <c r="C1508" s="116" t="s">
        <v>5</v>
      </c>
      <c r="D1508" s="89">
        <v>462</v>
      </c>
      <c r="E1508" s="89">
        <v>3.55</v>
      </c>
      <c r="F1508" s="65">
        <v>1640.1</v>
      </c>
    </row>
    <row r="1509" spans="1:6" ht="30" x14ac:dyDescent="0.2">
      <c r="A1509" s="116">
        <v>2</v>
      </c>
      <c r="B1509" s="35" t="s">
        <v>42</v>
      </c>
      <c r="C1509" s="116" t="s">
        <v>274</v>
      </c>
      <c r="D1509" s="89">
        <v>184.8</v>
      </c>
      <c r="E1509" s="89">
        <v>5.43</v>
      </c>
      <c r="F1509" s="65">
        <v>1003.4640000000001</v>
      </c>
    </row>
    <row r="1510" spans="1:6" ht="15" x14ac:dyDescent="0.2">
      <c r="A1510" s="116">
        <v>3</v>
      </c>
      <c r="B1510" s="35" t="s">
        <v>0</v>
      </c>
      <c r="C1510" s="116" t="s">
        <v>5</v>
      </c>
      <c r="D1510" s="89">
        <v>7</v>
      </c>
      <c r="E1510" s="3">
        <v>5.88</v>
      </c>
      <c r="F1510" s="65">
        <v>41.16</v>
      </c>
    </row>
    <row r="1511" spans="1:6" ht="15" x14ac:dyDescent="0.2">
      <c r="A1511" s="116">
        <v>4</v>
      </c>
      <c r="B1511" s="35" t="s">
        <v>25</v>
      </c>
      <c r="C1511" s="116" t="s">
        <v>274</v>
      </c>
      <c r="D1511" s="89">
        <v>28</v>
      </c>
      <c r="E1511" s="3">
        <v>4.46</v>
      </c>
      <c r="F1511" s="65">
        <v>124.88</v>
      </c>
    </row>
    <row r="1512" spans="1:6" ht="30" x14ac:dyDescent="0.2">
      <c r="A1512" s="116">
        <v>5</v>
      </c>
      <c r="B1512" s="35" t="s">
        <v>96</v>
      </c>
      <c r="C1512" s="34" t="s">
        <v>275</v>
      </c>
      <c r="D1512" s="89">
        <v>20.58</v>
      </c>
      <c r="E1512" s="89">
        <v>16.91</v>
      </c>
      <c r="F1512" s="65">
        <v>348.00779999999997</v>
      </c>
    </row>
    <row r="1513" spans="1:6" ht="30" x14ac:dyDescent="0.2">
      <c r="A1513" s="737">
        <v>6</v>
      </c>
      <c r="B1513" s="35" t="s">
        <v>49</v>
      </c>
      <c r="C1513" s="34"/>
      <c r="D1513" s="89"/>
      <c r="E1513" s="90"/>
      <c r="F1513" s="65"/>
    </row>
    <row r="1514" spans="1:6" ht="15" x14ac:dyDescent="0.2">
      <c r="A1514" s="738"/>
      <c r="B1514" s="4" t="s">
        <v>104</v>
      </c>
      <c r="C1514" s="34" t="s">
        <v>275</v>
      </c>
      <c r="D1514" s="89">
        <v>261.74</v>
      </c>
      <c r="E1514" s="6">
        <v>6.78</v>
      </c>
      <c r="F1514" s="65">
        <v>1774.5972000000002</v>
      </c>
    </row>
    <row r="1515" spans="1:6" ht="15" x14ac:dyDescent="0.2">
      <c r="A1515" s="738"/>
      <c r="B1515" s="5" t="s">
        <v>105</v>
      </c>
      <c r="C1515" s="34" t="s">
        <v>275</v>
      </c>
      <c r="D1515" s="89">
        <v>65.44</v>
      </c>
      <c r="E1515" s="7">
        <v>24.85</v>
      </c>
      <c r="F1515" s="65">
        <v>1626.184</v>
      </c>
    </row>
    <row r="1516" spans="1:6" ht="30" x14ac:dyDescent="0.2">
      <c r="A1516" s="116">
        <v>7</v>
      </c>
      <c r="B1516" s="46" t="s">
        <v>26</v>
      </c>
      <c r="C1516" s="34" t="s">
        <v>275</v>
      </c>
      <c r="D1516" s="89">
        <v>65.44</v>
      </c>
      <c r="E1516" s="8">
        <v>6.49</v>
      </c>
      <c r="F1516" s="65">
        <v>424.7056</v>
      </c>
    </row>
    <row r="1517" spans="1:6" ht="15" x14ac:dyDescent="0.2">
      <c r="A1517" s="116">
        <v>8</v>
      </c>
      <c r="B1517" s="47" t="s">
        <v>27</v>
      </c>
      <c r="C1517" s="34" t="s">
        <v>275</v>
      </c>
      <c r="D1517" s="89">
        <v>65.44</v>
      </c>
      <c r="E1517" s="9">
        <v>4.8899999999999997</v>
      </c>
      <c r="F1517" s="65">
        <v>320.0016</v>
      </c>
    </row>
    <row r="1518" spans="1:6" ht="30" x14ac:dyDescent="0.2">
      <c r="A1518" s="116">
        <v>9</v>
      </c>
      <c r="B1518" s="43" t="s">
        <v>95</v>
      </c>
      <c r="C1518" s="34" t="s">
        <v>275</v>
      </c>
      <c r="D1518" s="89">
        <v>327.18</v>
      </c>
      <c r="E1518" s="10">
        <v>14.6</v>
      </c>
      <c r="F1518" s="65">
        <v>4776.8280000000004</v>
      </c>
    </row>
    <row r="1519" spans="1:6" ht="15" x14ac:dyDescent="0.2">
      <c r="A1519" s="116">
        <v>10</v>
      </c>
      <c r="B1519" s="37" t="s">
        <v>276</v>
      </c>
      <c r="C1519" s="116" t="s">
        <v>274</v>
      </c>
      <c r="D1519" s="89">
        <v>415.8</v>
      </c>
      <c r="E1519" s="11">
        <v>4.2300000000000004</v>
      </c>
      <c r="F1519" s="65">
        <v>1758.8340000000003</v>
      </c>
    </row>
    <row r="1520" spans="1:6" ht="60" x14ac:dyDescent="0.2">
      <c r="A1520" s="116">
        <v>11</v>
      </c>
      <c r="B1520" s="84" t="s">
        <v>84</v>
      </c>
      <c r="C1520" s="34" t="s">
        <v>275</v>
      </c>
      <c r="D1520" s="89">
        <v>82.81</v>
      </c>
      <c r="E1520" s="12">
        <v>41.85</v>
      </c>
      <c r="F1520" s="65">
        <v>3465.5985000000001</v>
      </c>
    </row>
    <row r="1521" spans="1:6" ht="45" x14ac:dyDescent="0.2">
      <c r="A1521" s="116">
        <v>12</v>
      </c>
      <c r="B1521" s="85" t="s">
        <v>148</v>
      </c>
      <c r="C1521" s="34" t="s">
        <v>275</v>
      </c>
      <c r="D1521" s="89">
        <v>154.07</v>
      </c>
      <c r="E1521" s="13">
        <v>40.200000000000003</v>
      </c>
      <c r="F1521" s="65">
        <v>6193.6140000000005</v>
      </c>
    </row>
    <row r="1522" spans="1:6" ht="15" x14ac:dyDescent="0.2">
      <c r="A1522" s="116">
        <v>13</v>
      </c>
      <c r="B1522" s="37" t="s">
        <v>7</v>
      </c>
      <c r="C1522" s="116" t="s">
        <v>8</v>
      </c>
      <c r="D1522" s="36">
        <v>5</v>
      </c>
      <c r="E1522" s="14">
        <v>82.8</v>
      </c>
      <c r="F1522" s="65">
        <v>414</v>
      </c>
    </row>
    <row r="1523" spans="1:6" ht="15" x14ac:dyDescent="0.25">
      <c r="A1523" s="116">
        <v>14</v>
      </c>
      <c r="B1523" s="32" t="s">
        <v>106</v>
      </c>
      <c r="C1523" s="83" t="s">
        <v>5</v>
      </c>
      <c r="D1523" s="89">
        <v>7</v>
      </c>
      <c r="E1523" s="15">
        <v>35.97</v>
      </c>
      <c r="F1523" s="65">
        <v>251.79</v>
      </c>
    </row>
    <row r="1524" spans="1:6" ht="15" x14ac:dyDescent="0.2">
      <c r="A1524" s="116">
        <v>15</v>
      </c>
      <c r="B1524" s="38" t="s">
        <v>85</v>
      </c>
      <c r="C1524" s="116" t="s">
        <v>274</v>
      </c>
      <c r="D1524" s="89">
        <v>28</v>
      </c>
      <c r="E1524" s="15">
        <v>43.88</v>
      </c>
      <c r="F1524" s="65">
        <v>1228.6400000000001</v>
      </c>
    </row>
    <row r="1525" spans="1:6" ht="30" x14ac:dyDescent="0.2">
      <c r="A1525" s="116">
        <v>16</v>
      </c>
      <c r="B1525" s="31" t="s">
        <v>101</v>
      </c>
      <c r="C1525" s="116" t="s">
        <v>12</v>
      </c>
      <c r="D1525" s="89">
        <v>17.739999999999998</v>
      </c>
      <c r="E1525" s="16">
        <v>189.85</v>
      </c>
      <c r="F1525" s="65">
        <v>3367.9389999999994</v>
      </c>
    </row>
    <row r="1526" spans="1:6" ht="15" x14ac:dyDescent="0.2">
      <c r="A1526" s="116">
        <v>17</v>
      </c>
      <c r="B1526" s="31" t="s">
        <v>124</v>
      </c>
      <c r="C1526" s="116" t="s">
        <v>274</v>
      </c>
      <c r="D1526" s="89">
        <v>184.8</v>
      </c>
      <c r="E1526" s="16">
        <v>1.8</v>
      </c>
      <c r="F1526" s="65">
        <v>332.64000000000004</v>
      </c>
    </row>
    <row r="1527" spans="1:6" ht="15" x14ac:dyDescent="0.2">
      <c r="A1527" s="116">
        <v>18</v>
      </c>
      <c r="B1527" s="31" t="s">
        <v>125</v>
      </c>
      <c r="C1527" s="116" t="s">
        <v>274</v>
      </c>
      <c r="D1527" s="89">
        <v>184.8</v>
      </c>
      <c r="E1527" s="16">
        <v>1.58</v>
      </c>
      <c r="F1527" s="65">
        <v>291.98400000000004</v>
      </c>
    </row>
    <row r="1528" spans="1:6" ht="30" x14ac:dyDescent="0.2">
      <c r="A1528" s="116">
        <v>19</v>
      </c>
      <c r="B1528" s="31" t="s">
        <v>102</v>
      </c>
      <c r="C1528" s="68" t="s">
        <v>12</v>
      </c>
      <c r="D1528" s="89">
        <v>17</v>
      </c>
      <c r="E1528" s="16">
        <v>180.98</v>
      </c>
      <c r="F1528" s="65">
        <v>3076.66</v>
      </c>
    </row>
    <row r="1529" spans="1:6" ht="30" x14ac:dyDescent="0.2">
      <c r="A1529" s="116">
        <v>20</v>
      </c>
      <c r="B1529" s="22" t="s">
        <v>103</v>
      </c>
      <c r="C1529" s="23" t="s">
        <v>12</v>
      </c>
      <c r="D1529" s="89">
        <v>24.39</v>
      </c>
      <c r="E1529" s="30">
        <v>145.56</v>
      </c>
      <c r="F1529" s="65">
        <v>3550.2084</v>
      </c>
    </row>
    <row r="1530" spans="1:6" ht="45" x14ac:dyDescent="0.2">
      <c r="A1530" s="116">
        <v>21</v>
      </c>
      <c r="B1530" s="92" t="s">
        <v>107</v>
      </c>
      <c r="C1530" s="68" t="s">
        <v>275</v>
      </c>
      <c r="D1530" s="89">
        <v>85.01</v>
      </c>
      <c r="E1530" s="13">
        <v>40.200000000000003</v>
      </c>
      <c r="F1530" s="65">
        <v>3417.4020000000005</v>
      </c>
    </row>
    <row r="1531" spans="1:6" ht="15" x14ac:dyDescent="0.2">
      <c r="A1531" s="116">
        <v>22</v>
      </c>
      <c r="B1531" s="67" t="s">
        <v>65</v>
      </c>
      <c r="C1531" s="114" t="s">
        <v>5</v>
      </c>
      <c r="D1531" s="89">
        <v>462</v>
      </c>
      <c r="E1531" s="19">
        <v>3.15</v>
      </c>
      <c r="F1531" s="65">
        <v>1455.3</v>
      </c>
    </row>
    <row r="1532" spans="1:6" ht="15" x14ac:dyDescent="0.2">
      <c r="A1532" s="39"/>
      <c r="B1532" s="69"/>
      <c r="C1532" s="70"/>
      <c r="D1532" s="79"/>
      <c r="E1532" s="71"/>
      <c r="F1532" s="65"/>
    </row>
    <row r="1533" spans="1:6" ht="15" x14ac:dyDescent="0.25">
      <c r="A1533" s="62" t="s">
        <v>43</v>
      </c>
      <c r="B1533" s="62" t="s">
        <v>44</v>
      </c>
      <c r="C1533" s="63"/>
      <c r="D1533" s="88"/>
      <c r="E1533" s="88"/>
      <c r="F1533" s="65"/>
    </row>
    <row r="1534" spans="1:6" ht="15" x14ac:dyDescent="0.25">
      <c r="A1534" s="116">
        <v>1</v>
      </c>
      <c r="B1534" s="77" t="s">
        <v>129</v>
      </c>
      <c r="C1534" s="34" t="s">
        <v>5</v>
      </c>
      <c r="D1534" s="36">
        <v>231</v>
      </c>
      <c r="E1534" s="25">
        <v>27.92</v>
      </c>
      <c r="F1534" s="65">
        <v>6449.52</v>
      </c>
    </row>
    <row r="1535" spans="1:6" ht="15" x14ac:dyDescent="0.2">
      <c r="A1535" s="116">
        <v>2</v>
      </c>
      <c r="B1535" s="37" t="s">
        <v>144</v>
      </c>
      <c r="C1535" s="116" t="s">
        <v>6</v>
      </c>
      <c r="D1535" s="36">
        <v>1</v>
      </c>
      <c r="E1535" s="25">
        <v>45.1</v>
      </c>
      <c r="F1535" s="65">
        <v>45.1</v>
      </c>
    </row>
    <row r="1536" spans="1:6" ht="15" x14ac:dyDescent="0.2">
      <c r="A1536" s="116">
        <v>3</v>
      </c>
      <c r="B1536" s="26" t="s">
        <v>145</v>
      </c>
      <c r="C1536" s="116" t="s">
        <v>6</v>
      </c>
      <c r="D1536" s="36">
        <v>1</v>
      </c>
      <c r="E1536" s="89">
        <v>104.78</v>
      </c>
      <c r="F1536" s="65">
        <v>104.78</v>
      </c>
    </row>
    <row r="1537" spans="1:6" ht="15" x14ac:dyDescent="0.2">
      <c r="A1537" s="116">
        <v>4</v>
      </c>
      <c r="B1537" s="26" t="s">
        <v>253</v>
      </c>
      <c r="C1537" s="116" t="s">
        <v>6</v>
      </c>
      <c r="D1537" s="36">
        <v>1</v>
      </c>
      <c r="E1537" s="24"/>
      <c r="F1537" s="65">
        <v>0</v>
      </c>
    </row>
    <row r="1538" spans="1:6" ht="15" x14ac:dyDescent="0.2">
      <c r="A1538" s="116">
        <v>5</v>
      </c>
      <c r="B1538" s="45" t="s">
        <v>286</v>
      </c>
      <c r="C1538" s="116" t="s">
        <v>6</v>
      </c>
      <c r="D1538" s="36">
        <v>1</v>
      </c>
      <c r="E1538" s="25">
        <v>37.450000000000003</v>
      </c>
      <c r="F1538" s="65">
        <v>37.450000000000003</v>
      </c>
    </row>
    <row r="1539" spans="1:6" ht="15" x14ac:dyDescent="0.2">
      <c r="A1539" s="116">
        <v>6</v>
      </c>
      <c r="B1539" s="37" t="s">
        <v>18</v>
      </c>
      <c r="C1539" s="78" t="s">
        <v>6</v>
      </c>
      <c r="D1539" s="36">
        <v>1</v>
      </c>
      <c r="E1539" s="25">
        <v>26.13</v>
      </c>
      <c r="F1539" s="65">
        <v>26.13</v>
      </c>
    </row>
    <row r="1540" spans="1:6" ht="30" x14ac:dyDescent="0.2">
      <c r="A1540" s="116">
        <v>7</v>
      </c>
      <c r="B1540" s="43" t="s">
        <v>19</v>
      </c>
      <c r="C1540" s="116" t="s">
        <v>6</v>
      </c>
      <c r="D1540" s="36">
        <v>1</v>
      </c>
      <c r="E1540" s="18">
        <v>460.86</v>
      </c>
      <c r="F1540" s="65">
        <v>460.86</v>
      </c>
    </row>
    <row r="1541" spans="1:6" ht="30" x14ac:dyDescent="0.25">
      <c r="A1541" s="116">
        <v>8</v>
      </c>
      <c r="B1541" s="81" t="s">
        <v>45</v>
      </c>
      <c r="C1541" s="116" t="s">
        <v>6</v>
      </c>
      <c r="D1541" s="36">
        <v>1</v>
      </c>
      <c r="E1541" s="17">
        <v>29.36</v>
      </c>
      <c r="F1541" s="65">
        <v>29.36</v>
      </c>
    </row>
    <row r="1542" spans="1:6" ht="15" x14ac:dyDescent="0.2">
      <c r="A1542" s="116">
        <v>9</v>
      </c>
      <c r="B1542" s="37" t="s">
        <v>21</v>
      </c>
      <c r="C1542" s="116" t="s">
        <v>6</v>
      </c>
      <c r="D1542" s="36">
        <v>4</v>
      </c>
      <c r="E1542" s="27">
        <v>25.6</v>
      </c>
      <c r="F1542" s="65">
        <v>102.4</v>
      </c>
    </row>
    <row r="1543" spans="1:6" ht="15" x14ac:dyDescent="0.2">
      <c r="A1543" s="116">
        <v>10</v>
      </c>
      <c r="B1543" s="37" t="s">
        <v>20</v>
      </c>
      <c r="C1543" s="116" t="s">
        <v>6</v>
      </c>
      <c r="D1543" s="36">
        <v>1</v>
      </c>
      <c r="E1543" s="21">
        <v>870.85</v>
      </c>
      <c r="F1543" s="65">
        <v>870.85</v>
      </c>
    </row>
    <row r="1544" spans="1:6" ht="15" x14ac:dyDescent="0.2">
      <c r="A1544" s="116">
        <v>11</v>
      </c>
      <c r="B1544" s="37" t="s">
        <v>254</v>
      </c>
      <c r="C1544" s="116" t="s">
        <v>6</v>
      </c>
      <c r="D1544" s="36">
        <v>1</v>
      </c>
      <c r="E1544" s="89">
        <v>289.58</v>
      </c>
      <c r="F1544" s="65">
        <v>289.58</v>
      </c>
    </row>
    <row r="1545" spans="1:6" ht="15" x14ac:dyDescent="0.2">
      <c r="A1545" s="116">
        <v>12</v>
      </c>
      <c r="B1545" s="37" t="s">
        <v>224</v>
      </c>
      <c r="C1545" s="116" t="s">
        <v>6</v>
      </c>
      <c r="D1545" s="36">
        <v>1</v>
      </c>
      <c r="E1545" s="89">
        <v>305.77999999999997</v>
      </c>
      <c r="F1545" s="65">
        <v>305.77999999999997</v>
      </c>
    </row>
    <row r="1546" spans="1:6" ht="15" x14ac:dyDescent="0.2">
      <c r="A1546" s="116">
        <v>13</v>
      </c>
      <c r="B1546" s="37" t="s">
        <v>133</v>
      </c>
      <c r="C1546" s="116" t="s">
        <v>6</v>
      </c>
      <c r="D1546" s="36">
        <v>1</v>
      </c>
      <c r="E1546" s="89">
        <v>276.11</v>
      </c>
      <c r="F1546" s="65">
        <v>276.11</v>
      </c>
    </row>
    <row r="1547" spans="1:6" ht="15" x14ac:dyDescent="0.2">
      <c r="A1547" s="116">
        <v>14</v>
      </c>
      <c r="B1547" s="37" t="s">
        <v>134</v>
      </c>
      <c r="C1547" s="116" t="s">
        <v>6</v>
      </c>
      <c r="D1547" s="36">
        <v>4</v>
      </c>
      <c r="E1547" s="89">
        <v>261.75</v>
      </c>
      <c r="F1547" s="65">
        <v>1047</v>
      </c>
    </row>
    <row r="1548" spans="1:6" ht="15" x14ac:dyDescent="0.2">
      <c r="A1548" s="116">
        <v>15</v>
      </c>
      <c r="B1548" s="37" t="s">
        <v>132</v>
      </c>
      <c r="C1548" s="116" t="s">
        <v>6</v>
      </c>
      <c r="D1548" s="36">
        <v>12</v>
      </c>
      <c r="E1548" s="25">
        <v>35.89</v>
      </c>
      <c r="F1548" s="65">
        <v>430.68</v>
      </c>
    </row>
    <row r="1549" spans="1:6" ht="15" x14ac:dyDescent="0.2">
      <c r="A1549" s="116">
        <v>16</v>
      </c>
      <c r="B1549" s="37" t="s">
        <v>80</v>
      </c>
      <c r="C1549" s="116" t="s">
        <v>5</v>
      </c>
      <c r="D1549" s="36">
        <v>231</v>
      </c>
      <c r="E1549" s="28">
        <v>1.73</v>
      </c>
      <c r="F1549" s="65">
        <v>399.63</v>
      </c>
    </row>
    <row r="1550" spans="1:6" ht="15" x14ac:dyDescent="0.2">
      <c r="A1550" s="116">
        <v>17</v>
      </c>
      <c r="B1550" s="37" t="s">
        <v>22</v>
      </c>
      <c r="C1550" s="116" t="s">
        <v>5</v>
      </c>
      <c r="D1550" s="36">
        <v>231</v>
      </c>
      <c r="E1550" s="28">
        <v>0.92</v>
      </c>
      <c r="F1550" s="65">
        <v>212.52</v>
      </c>
    </row>
    <row r="1551" spans="1:6" ht="15" x14ac:dyDescent="0.2">
      <c r="A1551" s="116">
        <v>18</v>
      </c>
      <c r="B1551" s="37" t="s">
        <v>16</v>
      </c>
      <c r="C1551" s="116" t="s">
        <v>5</v>
      </c>
      <c r="D1551" s="36">
        <v>231</v>
      </c>
      <c r="E1551" s="28">
        <v>0.71</v>
      </c>
      <c r="F1551" s="65">
        <v>164.01</v>
      </c>
    </row>
    <row r="1552" spans="1:6" ht="15" x14ac:dyDescent="0.2">
      <c r="A1552" s="116">
        <v>19</v>
      </c>
      <c r="B1552" s="37" t="s">
        <v>17</v>
      </c>
      <c r="C1552" s="116" t="s">
        <v>5</v>
      </c>
      <c r="D1552" s="36">
        <v>231</v>
      </c>
      <c r="E1552" s="28">
        <v>0.85</v>
      </c>
      <c r="F1552" s="65">
        <v>196.35</v>
      </c>
    </row>
    <row r="1553" spans="1:6" ht="15" x14ac:dyDescent="0.2">
      <c r="A1553" s="48"/>
      <c r="B1553" s="39"/>
      <c r="C1553" s="39"/>
      <c r="D1553" s="40"/>
      <c r="E1553" s="118" t="s">
        <v>81</v>
      </c>
      <c r="F1553" s="73">
        <v>52332.648099999999</v>
      </c>
    </row>
    <row r="1554" spans="1:6" ht="15" x14ac:dyDescent="0.2">
      <c r="A1554" s="39"/>
      <c r="B1554" s="39"/>
      <c r="C1554" s="39"/>
      <c r="E1554" s="74" t="s">
        <v>82</v>
      </c>
      <c r="F1554" s="73">
        <v>10466.529620000001</v>
      </c>
    </row>
    <row r="1555" spans="1:6" ht="14.25" x14ac:dyDescent="0.2">
      <c r="A1555" s="49"/>
      <c r="B1555" s="91"/>
      <c r="C1555" s="91"/>
      <c r="D1555" s="86"/>
      <c r="E1555" s="119" t="s">
        <v>83</v>
      </c>
      <c r="F1555" s="73">
        <v>62799.17772</v>
      </c>
    </row>
    <row r="1557" spans="1:6" ht="14.25" x14ac:dyDescent="0.2">
      <c r="A1557" s="740" t="s">
        <v>255</v>
      </c>
      <c r="B1557" s="740"/>
      <c r="C1557" s="740"/>
      <c r="D1557" s="740"/>
      <c r="E1557" s="740"/>
      <c r="F1557" s="740"/>
    </row>
    <row r="1558" spans="1:6" ht="14.25" x14ac:dyDescent="0.2">
      <c r="A1558" s="740"/>
      <c r="B1558" s="740"/>
      <c r="C1558" s="740"/>
      <c r="D1558" s="740"/>
      <c r="E1558" s="740"/>
      <c r="F1558" s="740"/>
    </row>
    <row r="1559" spans="1:6" ht="14.25" x14ac:dyDescent="0.2">
      <c r="A1559" s="53" t="s">
        <v>1</v>
      </c>
      <c r="B1559" s="54" t="s">
        <v>2</v>
      </c>
      <c r="C1559" s="55" t="s">
        <v>3</v>
      </c>
      <c r="D1559" s="54" t="s">
        <v>9</v>
      </c>
      <c r="E1559" s="54" t="s">
        <v>13</v>
      </c>
      <c r="F1559" s="56" t="s">
        <v>15</v>
      </c>
    </row>
    <row r="1560" spans="1:6" ht="14.25" x14ac:dyDescent="0.2">
      <c r="A1560" s="57" t="s">
        <v>4</v>
      </c>
      <c r="B1560" s="58"/>
      <c r="C1560" s="59"/>
      <c r="D1560" s="58"/>
      <c r="E1560" s="60" t="s">
        <v>14</v>
      </c>
      <c r="F1560" s="61"/>
    </row>
    <row r="1561" spans="1:6" ht="15" x14ac:dyDescent="0.2">
      <c r="A1561" s="44">
        <v>1</v>
      </c>
      <c r="B1561" s="44">
        <v>2</v>
      </c>
      <c r="C1561" s="44">
        <v>3</v>
      </c>
      <c r="D1561" s="44">
        <v>4</v>
      </c>
      <c r="E1561" s="44">
        <v>5</v>
      </c>
      <c r="F1561" s="44">
        <v>6</v>
      </c>
    </row>
    <row r="1562" spans="1:6" ht="15" x14ac:dyDescent="0.25">
      <c r="A1562" s="62" t="s">
        <v>40</v>
      </c>
      <c r="B1562" s="62" t="s">
        <v>41</v>
      </c>
      <c r="C1562" s="63"/>
      <c r="D1562" s="87"/>
      <c r="E1562" s="87"/>
      <c r="F1562" s="64"/>
    </row>
    <row r="1563" spans="1:6" ht="15" x14ac:dyDescent="0.2">
      <c r="A1563" s="116">
        <v>1</v>
      </c>
      <c r="B1563" s="35" t="s">
        <v>48</v>
      </c>
      <c r="C1563" s="116" t="s">
        <v>5</v>
      </c>
      <c r="D1563" s="89">
        <v>594</v>
      </c>
      <c r="E1563" s="89">
        <v>3.55</v>
      </c>
      <c r="F1563" s="65">
        <v>2108.6999999999998</v>
      </c>
    </row>
    <row r="1564" spans="1:6" ht="30" x14ac:dyDescent="0.2">
      <c r="A1564" s="116">
        <v>2</v>
      </c>
      <c r="B1564" s="35" t="s">
        <v>42</v>
      </c>
      <c r="C1564" s="116" t="s">
        <v>274</v>
      </c>
      <c r="D1564" s="89">
        <v>217.2</v>
      </c>
      <c r="E1564" s="89">
        <v>5.43</v>
      </c>
      <c r="F1564" s="65">
        <v>1179.396</v>
      </c>
    </row>
    <row r="1565" spans="1:6" ht="15" x14ac:dyDescent="0.2">
      <c r="A1565" s="116">
        <v>3</v>
      </c>
      <c r="B1565" s="35" t="s">
        <v>0</v>
      </c>
      <c r="C1565" s="116" t="s">
        <v>5</v>
      </c>
      <c r="D1565" s="89">
        <v>20</v>
      </c>
      <c r="E1565" s="3">
        <v>5.88</v>
      </c>
      <c r="F1565" s="65">
        <v>117.6</v>
      </c>
    </row>
    <row r="1566" spans="1:6" ht="15" x14ac:dyDescent="0.2">
      <c r="A1566" s="116">
        <v>4</v>
      </c>
      <c r="B1566" s="35" t="s">
        <v>25</v>
      </c>
      <c r="C1566" s="116" t="s">
        <v>274</v>
      </c>
      <c r="D1566" s="89">
        <v>35</v>
      </c>
      <c r="E1566" s="3">
        <v>4.46</v>
      </c>
      <c r="F1566" s="65">
        <v>156.1</v>
      </c>
    </row>
    <row r="1567" spans="1:6" ht="30" x14ac:dyDescent="0.2">
      <c r="A1567" s="116">
        <v>5</v>
      </c>
      <c r="B1567" s="35" t="s">
        <v>96</v>
      </c>
      <c r="C1567" s="34" t="s">
        <v>275</v>
      </c>
      <c r="D1567" s="89">
        <v>25.47</v>
      </c>
      <c r="E1567" s="89">
        <v>16.91</v>
      </c>
      <c r="F1567" s="65">
        <v>430.6977</v>
      </c>
    </row>
    <row r="1568" spans="1:6" ht="30" x14ac:dyDescent="0.2">
      <c r="A1568" s="737">
        <v>6</v>
      </c>
      <c r="B1568" s="35" t="s">
        <v>49</v>
      </c>
      <c r="C1568" s="34"/>
      <c r="D1568" s="89"/>
      <c r="E1568" s="90"/>
      <c r="F1568" s="65"/>
    </row>
    <row r="1569" spans="1:6" ht="15" x14ac:dyDescent="0.2">
      <c r="A1569" s="738"/>
      <c r="B1569" s="4" t="s">
        <v>104</v>
      </c>
      <c r="C1569" s="34" t="s">
        <v>275</v>
      </c>
      <c r="D1569" s="89">
        <v>295.02</v>
      </c>
      <c r="E1569" s="6">
        <v>6.78</v>
      </c>
      <c r="F1569" s="65">
        <v>2000.2356</v>
      </c>
    </row>
    <row r="1570" spans="1:6" ht="15" x14ac:dyDescent="0.2">
      <c r="A1570" s="739"/>
      <c r="B1570" s="5" t="s">
        <v>105</v>
      </c>
      <c r="C1570" s="34" t="s">
        <v>275</v>
      </c>
      <c r="D1570" s="89">
        <v>73.75</v>
      </c>
      <c r="E1570" s="7">
        <v>24.85</v>
      </c>
      <c r="F1570" s="65">
        <v>1832.6875</v>
      </c>
    </row>
    <row r="1571" spans="1:6" ht="30" x14ac:dyDescent="0.2">
      <c r="A1571" s="117">
        <v>7</v>
      </c>
      <c r="B1571" s="46" t="s">
        <v>26</v>
      </c>
      <c r="C1571" s="34" t="s">
        <v>275</v>
      </c>
      <c r="D1571" s="89">
        <v>73.75</v>
      </c>
      <c r="E1571" s="8">
        <v>6.49</v>
      </c>
      <c r="F1571" s="65">
        <v>478.63749999999999</v>
      </c>
    </row>
    <row r="1572" spans="1:6" ht="15" x14ac:dyDescent="0.2">
      <c r="A1572" s="116">
        <v>8</v>
      </c>
      <c r="B1572" s="47" t="s">
        <v>27</v>
      </c>
      <c r="C1572" s="34" t="s">
        <v>275</v>
      </c>
      <c r="D1572" s="89">
        <v>73.75</v>
      </c>
      <c r="E1572" s="9">
        <v>4.8899999999999997</v>
      </c>
      <c r="F1572" s="65">
        <v>360.63749999999999</v>
      </c>
    </row>
    <row r="1573" spans="1:6" ht="30" x14ac:dyDescent="0.2">
      <c r="A1573" s="117">
        <v>9</v>
      </c>
      <c r="B1573" s="43" t="s">
        <v>95</v>
      </c>
      <c r="C1573" s="34" t="s">
        <v>275</v>
      </c>
      <c r="D1573" s="89">
        <v>368.77</v>
      </c>
      <c r="E1573" s="10">
        <v>14.6</v>
      </c>
      <c r="F1573" s="65">
        <v>5384.0419999999995</v>
      </c>
    </row>
    <row r="1574" spans="1:6" ht="15" x14ac:dyDescent="0.2">
      <c r="A1574" s="116">
        <v>10</v>
      </c>
      <c r="B1574" s="37" t="s">
        <v>276</v>
      </c>
      <c r="C1574" s="116" t="s">
        <v>274</v>
      </c>
      <c r="D1574" s="89">
        <v>412.2</v>
      </c>
      <c r="E1574" s="11">
        <v>4.2300000000000004</v>
      </c>
      <c r="F1574" s="65">
        <v>1743.6060000000002</v>
      </c>
    </row>
    <row r="1575" spans="1:6" ht="60" x14ac:dyDescent="0.2">
      <c r="A1575" s="117">
        <v>11</v>
      </c>
      <c r="B1575" s="84" t="s">
        <v>84</v>
      </c>
      <c r="C1575" s="34" t="s">
        <v>275</v>
      </c>
      <c r="D1575" s="89">
        <v>92.76</v>
      </c>
      <c r="E1575" s="12">
        <v>41.85</v>
      </c>
      <c r="F1575" s="65">
        <v>3882.0060000000003</v>
      </c>
    </row>
    <row r="1576" spans="1:6" ht="45" x14ac:dyDescent="0.2">
      <c r="A1576" s="116">
        <v>12</v>
      </c>
      <c r="B1576" s="85" t="s">
        <v>148</v>
      </c>
      <c r="C1576" s="34" t="s">
        <v>275</v>
      </c>
      <c r="D1576" s="89">
        <v>171.16</v>
      </c>
      <c r="E1576" s="13">
        <v>40.200000000000003</v>
      </c>
      <c r="F1576" s="65">
        <v>6880.6320000000005</v>
      </c>
    </row>
    <row r="1577" spans="1:6" ht="15" x14ac:dyDescent="0.2">
      <c r="A1577" s="117">
        <v>13</v>
      </c>
      <c r="B1577" s="37" t="s">
        <v>7</v>
      </c>
      <c r="C1577" s="116" t="s">
        <v>8</v>
      </c>
      <c r="D1577" s="36">
        <v>5</v>
      </c>
      <c r="E1577" s="14">
        <v>82.8</v>
      </c>
      <c r="F1577" s="65">
        <v>414</v>
      </c>
    </row>
    <row r="1578" spans="1:6" ht="15" x14ac:dyDescent="0.25">
      <c r="A1578" s="116">
        <v>14</v>
      </c>
      <c r="B1578" s="32" t="s">
        <v>106</v>
      </c>
      <c r="C1578" s="83" t="s">
        <v>5</v>
      </c>
      <c r="D1578" s="89">
        <v>20</v>
      </c>
      <c r="E1578" s="15">
        <v>35.97</v>
      </c>
      <c r="F1578" s="65">
        <v>719.4</v>
      </c>
    </row>
    <row r="1579" spans="1:6" ht="15" x14ac:dyDescent="0.2">
      <c r="A1579" s="117">
        <v>15</v>
      </c>
      <c r="B1579" s="38" t="s">
        <v>85</v>
      </c>
      <c r="C1579" s="116" t="s">
        <v>274</v>
      </c>
      <c r="D1579" s="89">
        <v>35</v>
      </c>
      <c r="E1579" s="15">
        <v>43.88</v>
      </c>
      <c r="F1579" s="65">
        <v>1535.8000000000002</v>
      </c>
    </row>
    <row r="1580" spans="1:6" ht="30" x14ac:dyDescent="0.2">
      <c r="A1580" s="116">
        <v>16</v>
      </c>
      <c r="B1580" s="31" t="s">
        <v>101</v>
      </c>
      <c r="C1580" s="116" t="s">
        <v>12</v>
      </c>
      <c r="D1580" s="89">
        <v>20.85</v>
      </c>
      <c r="E1580" s="16">
        <v>189.85</v>
      </c>
      <c r="F1580" s="65">
        <v>3958.3724999999999</v>
      </c>
    </row>
    <row r="1581" spans="1:6" ht="15" x14ac:dyDescent="0.2">
      <c r="A1581" s="117">
        <v>17</v>
      </c>
      <c r="B1581" s="31" t="s">
        <v>124</v>
      </c>
      <c r="C1581" s="116" t="s">
        <v>274</v>
      </c>
      <c r="D1581" s="89">
        <v>217.2</v>
      </c>
      <c r="E1581" s="16">
        <v>1.8</v>
      </c>
      <c r="F1581" s="65">
        <v>390.96</v>
      </c>
    </row>
    <row r="1582" spans="1:6" ht="15" x14ac:dyDescent="0.2">
      <c r="A1582" s="116">
        <v>18</v>
      </c>
      <c r="B1582" s="31" t="s">
        <v>125</v>
      </c>
      <c r="C1582" s="116" t="s">
        <v>274</v>
      </c>
      <c r="D1582" s="89">
        <v>217.2</v>
      </c>
      <c r="E1582" s="16">
        <v>1.58</v>
      </c>
      <c r="F1582" s="65">
        <v>343.17599999999999</v>
      </c>
    </row>
    <row r="1583" spans="1:6" ht="30" x14ac:dyDescent="0.2">
      <c r="A1583" s="117">
        <v>19</v>
      </c>
      <c r="B1583" s="31" t="s">
        <v>102</v>
      </c>
      <c r="C1583" s="68" t="s">
        <v>12</v>
      </c>
      <c r="D1583" s="89">
        <v>19.98</v>
      </c>
      <c r="E1583" s="16">
        <v>180.98</v>
      </c>
      <c r="F1583" s="65">
        <v>3615.9803999999999</v>
      </c>
    </row>
    <row r="1584" spans="1:6" ht="30" x14ac:dyDescent="0.2">
      <c r="A1584" s="116">
        <v>20</v>
      </c>
      <c r="B1584" s="22" t="s">
        <v>103</v>
      </c>
      <c r="C1584" s="23" t="s">
        <v>12</v>
      </c>
      <c r="D1584" s="89">
        <v>28.67</v>
      </c>
      <c r="E1584" s="30">
        <v>145.56</v>
      </c>
      <c r="F1584" s="65">
        <v>4173.2052000000003</v>
      </c>
    </row>
    <row r="1585" spans="1:6" ht="45" x14ac:dyDescent="0.2">
      <c r="A1585" s="117">
        <v>21</v>
      </c>
      <c r="B1585" s="92" t="s">
        <v>151</v>
      </c>
      <c r="C1585" s="68" t="s">
        <v>275</v>
      </c>
      <c r="D1585" s="89">
        <v>99.91</v>
      </c>
      <c r="E1585" s="13">
        <v>40.200000000000003</v>
      </c>
      <c r="F1585" s="65">
        <v>4016.3820000000001</v>
      </c>
    </row>
    <row r="1586" spans="1:6" ht="15" x14ac:dyDescent="0.2">
      <c r="A1586" s="116">
        <v>22</v>
      </c>
      <c r="B1586" s="67" t="s">
        <v>65</v>
      </c>
      <c r="C1586" s="114" t="s">
        <v>5</v>
      </c>
      <c r="D1586" s="89">
        <v>594</v>
      </c>
      <c r="E1586" s="19">
        <v>3.15</v>
      </c>
      <c r="F1586" s="65">
        <v>1871.1</v>
      </c>
    </row>
    <row r="1587" spans="1:6" ht="15" x14ac:dyDescent="0.2">
      <c r="A1587" s="116"/>
      <c r="B1587" s="69"/>
      <c r="C1587" s="70"/>
      <c r="D1587" s="79"/>
      <c r="E1587" s="71"/>
      <c r="F1587" s="65"/>
    </row>
    <row r="1588" spans="1:6" ht="15" x14ac:dyDescent="0.25">
      <c r="A1588" s="62" t="s">
        <v>43</v>
      </c>
      <c r="B1588" s="62" t="s">
        <v>44</v>
      </c>
      <c r="C1588" s="63"/>
      <c r="D1588" s="88"/>
      <c r="E1588" s="88"/>
      <c r="F1588" s="65"/>
    </row>
    <row r="1589" spans="1:6" ht="15" x14ac:dyDescent="0.25">
      <c r="A1589" s="116">
        <v>1</v>
      </c>
      <c r="B1589" s="77" t="s">
        <v>23</v>
      </c>
      <c r="C1589" s="34" t="s">
        <v>5</v>
      </c>
      <c r="D1589" s="36">
        <v>229</v>
      </c>
      <c r="E1589" s="25">
        <v>22.18</v>
      </c>
      <c r="F1589" s="65">
        <v>5079.22</v>
      </c>
    </row>
    <row r="1590" spans="1:6" ht="15" x14ac:dyDescent="0.2">
      <c r="A1590" s="116">
        <v>2</v>
      </c>
      <c r="B1590" s="37" t="s">
        <v>24</v>
      </c>
      <c r="C1590" s="116" t="s">
        <v>6</v>
      </c>
      <c r="D1590" s="36">
        <v>2</v>
      </c>
      <c r="E1590" s="25">
        <v>69</v>
      </c>
      <c r="F1590" s="65">
        <v>138</v>
      </c>
    </row>
    <row r="1591" spans="1:6" ht="15" x14ac:dyDescent="0.2">
      <c r="A1591" s="116">
        <v>3</v>
      </c>
      <c r="B1591" s="26" t="s">
        <v>145</v>
      </c>
      <c r="C1591" s="116" t="s">
        <v>6</v>
      </c>
      <c r="D1591" s="36">
        <v>2</v>
      </c>
      <c r="E1591" s="89">
        <v>104.78</v>
      </c>
      <c r="F1591" s="65">
        <v>209.56</v>
      </c>
    </row>
    <row r="1592" spans="1:6" ht="15" x14ac:dyDescent="0.2">
      <c r="A1592" s="116">
        <v>4</v>
      </c>
      <c r="B1592" s="37" t="s">
        <v>18</v>
      </c>
      <c r="C1592" s="78" t="s">
        <v>6</v>
      </c>
      <c r="D1592" s="36">
        <v>1</v>
      </c>
      <c r="E1592" s="25">
        <v>26.13</v>
      </c>
      <c r="F1592" s="65">
        <v>26.13</v>
      </c>
    </row>
    <row r="1593" spans="1:6" ht="30" x14ac:dyDescent="0.2">
      <c r="A1593" s="116">
        <v>5</v>
      </c>
      <c r="B1593" s="43" t="s">
        <v>19</v>
      </c>
      <c r="C1593" s="116" t="s">
        <v>6</v>
      </c>
      <c r="D1593" s="36">
        <v>1</v>
      </c>
      <c r="E1593" s="18">
        <v>460.86</v>
      </c>
      <c r="F1593" s="65">
        <v>460.86</v>
      </c>
    </row>
    <row r="1594" spans="1:6" ht="30" x14ac:dyDescent="0.25">
      <c r="A1594" s="116">
        <v>6</v>
      </c>
      <c r="B1594" s="81" t="s">
        <v>45</v>
      </c>
      <c r="C1594" s="116" t="s">
        <v>6</v>
      </c>
      <c r="D1594" s="36">
        <v>1</v>
      </c>
      <c r="E1594" s="17">
        <v>29.36</v>
      </c>
      <c r="F1594" s="65">
        <v>29.36</v>
      </c>
    </row>
    <row r="1595" spans="1:6" ht="15" x14ac:dyDescent="0.2">
      <c r="A1595" s="116">
        <v>7</v>
      </c>
      <c r="B1595" s="37" t="s">
        <v>20</v>
      </c>
      <c r="C1595" s="116" t="s">
        <v>6</v>
      </c>
      <c r="D1595" s="36">
        <v>1</v>
      </c>
      <c r="E1595" s="21">
        <v>870.85</v>
      </c>
      <c r="F1595" s="65">
        <v>870.85</v>
      </c>
    </row>
    <row r="1596" spans="1:6" ht="15" x14ac:dyDescent="0.2">
      <c r="A1596" s="116">
        <v>8</v>
      </c>
      <c r="B1596" s="37" t="s">
        <v>21</v>
      </c>
      <c r="C1596" s="116" t="s">
        <v>6</v>
      </c>
      <c r="D1596" s="36">
        <v>5</v>
      </c>
      <c r="E1596" s="27">
        <v>25.6</v>
      </c>
      <c r="F1596" s="65">
        <v>128</v>
      </c>
    </row>
    <row r="1597" spans="1:6" ht="15" x14ac:dyDescent="0.2">
      <c r="A1597" s="116">
        <v>9</v>
      </c>
      <c r="B1597" s="37" t="s">
        <v>201</v>
      </c>
      <c r="C1597" s="116" t="s">
        <v>6</v>
      </c>
      <c r="D1597" s="36">
        <v>1</v>
      </c>
      <c r="E1597" s="89">
        <v>297.58</v>
      </c>
      <c r="F1597" s="65">
        <v>297.58</v>
      </c>
    </row>
    <row r="1598" spans="1:6" ht="15" x14ac:dyDescent="0.2">
      <c r="A1598" s="116">
        <v>10</v>
      </c>
      <c r="B1598" s="37" t="s">
        <v>97</v>
      </c>
      <c r="C1598" s="116" t="s">
        <v>6</v>
      </c>
      <c r="D1598" s="36">
        <v>4</v>
      </c>
      <c r="E1598" s="89">
        <v>272.56</v>
      </c>
      <c r="F1598" s="65">
        <v>1090.24</v>
      </c>
    </row>
    <row r="1599" spans="1:6" ht="15" x14ac:dyDescent="0.2">
      <c r="A1599" s="116">
        <v>11</v>
      </c>
      <c r="B1599" s="37" t="s">
        <v>98</v>
      </c>
      <c r="C1599" s="116" t="s">
        <v>6</v>
      </c>
      <c r="D1599" s="36">
        <v>12</v>
      </c>
      <c r="E1599" s="89">
        <v>256.11</v>
      </c>
      <c r="F1599" s="65">
        <v>3073.32</v>
      </c>
    </row>
    <row r="1600" spans="1:6" ht="15" x14ac:dyDescent="0.2">
      <c r="A1600" s="116">
        <v>12</v>
      </c>
      <c r="B1600" s="37" t="s">
        <v>99</v>
      </c>
      <c r="C1600" s="116" t="s">
        <v>6</v>
      </c>
      <c r="D1600" s="36">
        <v>3</v>
      </c>
      <c r="E1600" s="89">
        <v>241.75</v>
      </c>
      <c r="F1600" s="65">
        <v>725.25</v>
      </c>
    </row>
    <row r="1601" spans="1:6" ht="15" x14ac:dyDescent="0.2">
      <c r="A1601" s="116">
        <v>13</v>
      </c>
      <c r="B1601" s="37" t="s">
        <v>51</v>
      </c>
      <c r="C1601" s="116" t="s">
        <v>6</v>
      </c>
      <c r="D1601" s="36">
        <v>11</v>
      </c>
      <c r="E1601" s="25">
        <v>29.65</v>
      </c>
      <c r="F1601" s="65">
        <v>326.14999999999998</v>
      </c>
    </row>
    <row r="1602" spans="1:6" ht="15" x14ac:dyDescent="0.2">
      <c r="A1602" s="116">
        <v>14</v>
      </c>
      <c r="B1602" s="37" t="s">
        <v>80</v>
      </c>
      <c r="C1602" s="116" t="s">
        <v>5</v>
      </c>
      <c r="D1602" s="36">
        <v>229</v>
      </c>
      <c r="E1602" s="28">
        <v>1.73</v>
      </c>
      <c r="F1602" s="65">
        <v>396.17</v>
      </c>
    </row>
    <row r="1603" spans="1:6" ht="15" x14ac:dyDescent="0.2">
      <c r="A1603" s="116">
        <v>15</v>
      </c>
      <c r="B1603" s="37" t="s">
        <v>22</v>
      </c>
      <c r="C1603" s="116" t="s">
        <v>5</v>
      </c>
      <c r="D1603" s="36">
        <v>229</v>
      </c>
      <c r="E1603" s="28">
        <v>0.92</v>
      </c>
      <c r="F1603" s="65">
        <v>210.68</v>
      </c>
    </row>
    <row r="1604" spans="1:6" ht="15" x14ac:dyDescent="0.2">
      <c r="A1604" s="116">
        <v>16</v>
      </c>
      <c r="B1604" s="37" t="s">
        <v>16</v>
      </c>
      <c r="C1604" s="116" t="s">
        <v>5</v>
      </c>
      <c r="D1604" s="36">
        <v>229</v>
      </c>
      <c r="E1604" s="28">
        <v>0.71</v>
      </c>
      <c r="F1604" s="65">
        <v>162.59</v>
      </c>
    </row>
    <row r="1605" spans="1:6" ht="15" x14ac:dyDescent="0.2">
      <c r="A1605" s="116">
        <v>17</v>
      </c>
      <c r="B1605" s="37" t="s">
        <v>17</v>
      </c>
      <c r="C1605" s="116" t="s">
        <v>5</v>
      </c>
      <c r="D1605" s="36">
        <v>229</v>
      </c>
      <c r="E1605" s="28">
        <v>0.85</v>
      </c>
      <c r="F1605" s="65">
        <v>194.65</v>
      </c>
    </row>
    <row r="1606" spans="1:6" ht="15" x14ac:dyDescent="0.2">
      <c r="A1606" s="48"/>
      <c r="B1606" s="39"/>
      <c r="C1606" s="39"/>
      <c r="D1606" s="40"/>
      <c r="E1606" s="110" t="s">
        <v>81</v>
      </c>
      <c r="F1606" s="73">
        <v>61011.963899999988</v>
      </c>
    </row>
    <row r="1607" spans="1:6" ht="15" x14ac:dyDescent="0.2">
      <c r="A1607" s="39"/>
      <c r="B1607" s="39"/>
      <c r="C1607" s="39"/>
      <c r="E1607" s="74" t="s">
        <v>82</v>
      </c>
      <c r="F1607" s="73">
        <v>12202.392779999998</v>
      </c>
    </row>
    <row r="1608" spans="1:6" ht="14.25" x14ac:dyDescent="0.2">
      <c r="A1608" s="49"/>
      <c r="B1608" s="91"/>
      <c r="C1608" s="91"/>
      <c r="D1608" s="86"/>
      <c r="E1608" s="112" t="s">
        <v>83</v>
      </c>
      <c r="F1608" s="73">
        <v>73214.356679999983</v>
      </c>
    </row>
    <row r="1610" spans="1:6" ht="14.25" customHeight="1" x14ac:dyDescent="0.2">
      <c r="A1610" s="740" t="s">
        <v>263</v>
      </c>
      <c r="B1610" s="740"/>
      <c r="C1610" s="740"/>
      <c r="D1610" s="740"/>
      <c r="E1610" s="740"/>
      <c r="F1610" s="740"/>
    </row>
    <row r="1611" spans="1:6" ht="14.25" x14ac:dyDescent="0.2">
      <c r="A1611" s="740"/>
      <c r="B1611" s="740"/>
      <c r="C1611" s="740"/>
      <c r="D1611" s="740"/>
      <c r="E1611" s="740"/>
      <c r="F1611" s="740"/>
    </row>
    <row r="1612" spans="1:6" ht="14.25" x14ac:dyDescent="0.2">
      <c r="A1612" s="53" t="s">
        <v>1</v>
      </c>
      <c r="B1612" s="54" t="s">
        <v>2</v>
      </c>
      <c r="C1612" s="55" t="s">
        <v>3</v>
      </c>
      <c r="D1612" s="54" t="s">
        <v>9</v>
      </c>
      <c r="E1612" s="54" t="s">
        <v>13</v>
      </c>
      <c r="F1612" s="56" t="s">
        <v>15</v>
      </c>
    </row>
    <row r="1613" spans="1:6" ht="14.25" x14ac:dyDescent="0.2">
      <c r="A1613" s="57" t="s">
        <v>4</v>
      </c>
      <c r="B1613" s="58"/>
      <c r="C1613" s="59"/>
      <c r="D1613" s="58"/>
      <c r="E1613" s="60" t="s">
        <v>14</v>
      </c>
      <c r="F1613" s="61"/>
    </row>
    <row r="1614" spans="1:6" ht="15" x14ac:dyDescent="0.2">
      <c r="A1614" s="44">
        <v>1</v>
      </c>
      <c r="B1614" s="44">
        <v>2</v>
      </c>
      <c r="C1614" s="44">
        <v>3</v>
      </c>
      <c r="D1614" s="44">
        <v>4</v>
      </c>
      <c r="E1614" s="44">
        <v>5</v>
      </c>
      <c r="F1614" s="44">
        <v>6</v>
      </c>
    </row>
    <row r="1615" spans="1:6" ht="15" x14ac:dyDescent="0.25">
      <c r="A1615" s="62" t="s">
        <v>40</v>
      </c>
      <c r="B1615" s="62" t="s">
        <v>41</v>
      </c>
      <c r="C1615" s="63"/>
      <c r="D1615" s="87"/>
      <c r="E1615" s="87"/>
      <c r="F1615" s="64"/>
    </row>
    <row r="1616" spans="1:6" ht="15" x14ac:dyDescent="0.2">
      <c r="A1616" s="116">
        <v>1</v>
      </c>
      <c r="B1616" s="35" t="s">
        <v>48</v>
      </c>
      <c r="C1616" s="116" t="s">
        <v>5</v>
      </c>
      <c r="D1616" s="89">
        <v>582</v>
      </c>
      <c r="E1616" s="89">
        <v>3.55</v>
      </c>
      <c r="F1616" s="65">
        <v>2066.1</v>
      </c>
    </row>
    <row r="1617" spans="1:6" ht="30" x14ac:dyDescent="0.2">
      <c r="A1617" s="116">
        <v>2</v>
      </c>
      <c r="B1617" s="35" t="s">
        <v>42</v>
      </c>
      <c r="C1617" s="116" t="s">
        <v>274</v>
      </c>
      <c r="D1617" s="89">
        <v>213</v>
      </c>
      <c r="E1617" s="89">
        <v>5.43</v>
      </c>
      <c r="F1617" s="65">
        <v>1156.5899999999999</v>
      </c>
    </row>
    <row r="1618" spans="1:6" ht="15" x14ac:dyDescent="0.2">
      <c r="A1618" s="116">
        <v>3</v>
      </c>
      <c r="B1618" s="35" t="s">
        <v>0</v>
      </c>
      <c r="C1618" s="116" t="s">
        <v>5</v>
      </c>
      <c r="D1618" s="89">
        <v>20</v>
      </c>
      <c r="E1618" s="3">
        <v>5.88</v>
      </c>
      <c r="F1618" s="65">
        <v>117.6</v>
      </c>
    </row>
    <row r="1619" spans="1:6" ht="15" x14ac:dyDescent="0.2">
      <c r="A1619" s="116">
        <v>4</v>
      </c>
      <c r="B1619" s="35" t="s">
        <v>25</v>
      </c>
      <c r="C1619" s="116" t="s">
        <v>274</v>
      </c>
      <c r="D1619" s="89">
        <v>25</v>
      </c>
      <c r="E1619" s="3">
        <v>4.46</v>
      </c>
      <c r="F1619" s="65">
        <v>111.5</v>
      </c>
    </row>
    <row r="1620" spans="1:6" ht="30" x14ac:dyDescent="0.2">
      <c r="A1620" s="116">
        <v>5</v>
      </c>
      <c r="B1620" s="35" t="s">
        <v>96</v>
      </c>
      <c r="C1620" s="34" t="s">
        <v>275</v>
      </c>
      <c r="D1620" s="89">
        <v>24.55</v>
      </c>
      <c r="E1620" s="89">
        <v>16.91</v>
      </c>
      <c r="F1620" s="65">
        <v>415.14050000000003</v>
      </c>
    </row>
    <row r="1621" spans="1:6" ht="30" x14ac:dyDescent="0.2">
      <c r="A1621" s="737">
        <v>6</v>
      </c>
      <c r="B1621" s="35" t="s">
        <v>49</v>
      </c>
      <c r="C1621" s="34"/>
      <c r="D1621" s="89"/>
      <c r="E1621" s="90"/>
      <c r="F1621" s="65"/>
    </row>
    <row r="1622" spans="1:6" ht="15" x14ac:dyDescent="0.2">
      <c r="A1622" s="738"/>
      <c r="B1622" s="4" t="s">
        <v>104</v>
      </c>
      <c r="C1622" s="34" t="s">
        <v>275</v>
      </c>
      <c r="D1622" s="89">
        <v>280.83999999999997</v>
      </c>
      <c r="E1622" s="6">
        <v>6.78</v>
      </c>
      <c r="F1622" s="65">
        <v>1904.0952</v>
      </c>
    </row>
    <row r="1623" spans="1:6" ht="15" x14ac:dyDescent="0.2">
      <c r="A1623" s="739"/>
      <c r="B1623" s="5" t="s">
        <v>105</v>
      </c>
      <c r="C1623" s="34" t="s">
        <v>275</v>
      </c>
      <c r="D1623" s="89">
        <v>70.209999999999994</v>
      </c>
      <c r="E1623" s="7">
        <v>24.85</v>
      </c>
      <c r="F1623" s="65">
        <v>1744.7184999999999</v>
      </c>
    </row>
    <row r="1624" spans="1:6" ht="30" x14ac:dyDescent="0.2">
      <c r="A1624" s="117">
        <v>7</v>
      </c>
      <c r="B1624" s="46" t="s">
        <v>26</v>
      </c>
      <c r="C1624" s="34" t="s">
        <v>275</v>
      </c>
      <c r="D1624" s="89">
        <v>70.209999999999994</v>
      </c>
      <c r="E1624" s="8">
        <v>6.49</v>
      </c>
      <c r="F1624" s="65">
        <v>455.66289999999998</v>
      </c>
    </row>
    <row r="1625" spans="1:6" ht="15" x14ac:dyDescent="0.2">
      <c r="A1625" s="116">
        <v>8</v>
      </c>
      <c r="B1625" s="47" t="s">
        <v>27</v>
      </c>
      <c r="C1625" s="34" t="s">
        <v>275</v>
      </c>
      <c r="D1625" s="89">
        <v>70.209999999999994</v>
      </c>
      <c r="E1625" s="9">
        <v>4.8899999999999997</v>
      </c>
      <c r="F1625" s="65">
        <v>343.32689999999997</v>
      </c>
    </row>
    <row r="1626" spans="1:6" ht="30" x14ac:dyDescent="0.2">
      <c r="A1626" s="117">
        <v>9</v>
      </c>
      <c r="B1626" s="43" t="s">
        <v>95</v>
      </c>
      <c r="C1626" s="34" t="s">
        <v>275</v>
      </c>
      <c r="D1626" s="89">
        <v>351.05</v>
      </c>
      <c r="E1626" s="10">
        <v>14.6</v>
      </c>
      <c r="F1626" s="65">
        <v>5125.33</v>
      </c>
    </row>
    <row r="1627" spans="1:6" ht="15" x14ac:dyDescent="0.2">
      <c r="A1627" s="116">
        <v>10</v>
      </c>
      <c r="B1627" s="37" t="s">
        <v>276</v>
      </c>
      <c r="C1627" s="116" t="s">
        <v>274</v>
      </c>
      <c r="D1627" s="89">
        <v>405</v>
      </c>
      <c r="E1627" s="11">
        <v>4.2300000000000004</v>
      </c>
      <c r="F1627" s="65">
        <v>1713.15</v>
      </c>
    </row>
    <row r="1628" spans="1:6" ht="60" x14ac:dyDescent="0.2">
      <c r="A1628" s="117">
        <v>11</v>
      </c>
      <c r="B1628" s="84" t="s">
        <v>84</v>
      </c>
      <c r="C1628" s="34" t="s">
        <v>275</v>
      </c>
      <c r="D1628" s="89">
        <v>89.32</v>
      </c>
      <c r="E1628" s="12">
        <v>41.85</v>
      </c>
      <c r="F1628" s="65">
        <v>3738.0419999999999</v>
      </c>
    </row>
    <row r="1629" spans="1:6" ht="45" x14ac:dyDescent="0.2">
      <c r="A1629" s="116">
        <v>12</v>
      </c>
      <c r="B1629" s="85" t="s">
        <v>148</v>
      </c>
      <c r="C1629" s="34" t="s">
        <v>275</v>
      </c>
      <c r="D1629" s="89">
        <v>158.47999999999999</v>
      </c>
      <c r="E1629" s="13">
        <v>40.200000000000003</v>
      </c>
      <c r="F1629" s="65">
        <v>6370.8959999999997</v>
      </c>
    </row>
    <row r="1630" spans="1:6" ht="15" x14ac:dyDescent="0.2">
      <c r="A1630" s="117">
        <v>13</v>
      </c>
      <c r="B1630" s="37" t="s">
        <v>7</v>
      </c>
      <c r="C1630" s="116" t="s">
        <v>8</v>
      </c>
      <c r="D1630" s="36">
        <v>5</v>
      </c>
      <c r="E1630" s="14">
        <v>82.8</v>
      </c>
      <c r="F1630" s="65">
        <v>414</v>
      </c>
    </row>
    <row r="1631" spans="1:6" ht="15" x14ac:dyDescent="0.25">
      <c r="A1631" s="116">
        <v>14</v>
      </c>
      <c r="B1631" s="32" t="s">
        <v>106</v>
      </c>
      <c r="C1631" s="83" t="s">
        <v>5</v>
      </c>
      <c r="D1631" s="89">
        <v>20</v>
      </c>
      <c r="E1631" s="15">
        <v>35.97</v>
      </c>
      <c r="F1631" s="65">
        <v>719.4</v>
      </c>
    </row>
    <row r="1632" spans="1:6" ht="15" x14ac:dyDescent="0.2">
      <c r="A1632" s="117">
        <v>15</v>
      </c>
      <c r="B1632" s="38" t="s">
        <v>85</v>
      </c>
      <c r="C1632" s="116" t="s">
        <v>274</v>
      </c>
      <c r="D1632" s="89">
        <v>25</v>
      </c>
      <c r="E1632" s="15">
        <v>43.88</v>
      </c>
      <c r="F1632" s="65">
        <v>1097</v>
      </c>
    </row>
    <row r="1633" spans="1:6" ht="30" x14ac:dyDescent="0.2">
      <c r="A1633" s="116">
        <v>16</v>
      </c>
      <c r="B1633" s="31" t="s">
        <v>101</v>
      </c>
      <c r="C1633" s="116" t="s">
        <v>12</v>
      </c>
      <c r="D1633" s="89">
        <v>20.45</v>
      </c>
      <c r="E1633" s="16">
        <v>189.85</v>
      </c>
      <c r="F1633" s="65">
        <v>3882.4324999999999</v>
      </c>
    </row>
    <row r="1634" spans="1:6" ht="15" x14ac:dyDescent="0.2">
      <c r="A1634" s="117">
        <v>17</v>
      </c>
      <c r="B1634" s="31" t="s">
        <v>124</v>
      </c>
      <c r="C1634" s="116" t="s">
        <v>274</v>
      </c>
      <c r="D1634" s="89">
        <v>213</v>
      </c>
      <c r="E1634" s="16">
        <v>1.8</v>
      </c>
      <c r="F1634" s="65">
        <v>383.40000000000003</v>
      </c>
    </row>
    <row r="1635" spans="1:6" ht="15" x14ac:dyDescent="0.2">
      <c r="A1635" s="116">
        <v>18</v>
      </c>
      <c r="B1635" s="31" t="s">
        <v>125</v>
      </c>
      <c r="C1635" s="116" t="s">
        <v>274</v>
      </c>
      <c r="D1635" s="89">
        <v>213</v>
      </c>
      <c r="E1635" s="16">
        <v>1.58</v>
      </c>
      <c r="F1635" s="65">
        <v>336.54</v>
      </c>
    </row>
    <row r="1636" spans="1:6" ht="30" x14ac:dyDescent="0.2">
      <c r="A1636" s="117">
        <v>19</v>
      </c>
      <c r="B1636" s="31" t="s">
        <v>102</v>
      </c>
      <c r="C1636" s="68" t="s">
        <v>12</v>
      </c>
      <c r="D1636" s="89">
        <v>19.600000000000001</v>
      </c>
      <c r="E1636" s="16">
        <v>180.98</v>
      </c>
      <c r="F1636" s="65">
        <v>3547.2080000000001</v>
      </c>
    </row>
    <row r="1637" spans="1:6" ht="30" x14ac:dyDescent="0.2">
      <c r="A1637" s="116">
        <v>20</v>
      </c>
      <c r="B1637" s="22" t="s">
        <v>103</v>
      </c>
      <c r="C1637" s="23" t="s">
        <v>12</v>
      </c>
      <c r="D1637" s="89">
        <v>28.12</v>
      </c>
      <c r="E1637" s="30">
        <v>145.56</v>
      </c>
      <c r="F1637" s="65">
        <v>4093.1472000000003</v>
      </c>
    </row>
    <row r="1638" spans="1:6" ht="45" x14ac:dyDescent="0.2">
      <c r="A1638" s="117">
        <v>21</v>
      </c>
      <c r="B1638" s="92" t="s">
        <v>151</v>
      </c>
      <c r="C1638" s="68" t="s">
        <v>275</v>
      </c>
      <c r="D1638" s="89">
        <v>97.98</v>
      </c>
      <c r="E1638" s="13">
        <v>40.200000000000003</v>
      </c>
      <c r="F1638" s="65">
        <v>3938.7960000000003</v>
      </c>
    </row>
    <row r="1639" spans="1:6" ht="15" x14ac:dyDescent="0.2">
      <c r="A1639" s="116">
        <v>22</v>
      </c>
      <c r="B1639" s="67" t="s">
        <v>65</v>
      </c>
      <c r="C1639" s="114" t="s">
        <v>5</v>
      </c>
      <c r="D1639" s="89">
        <v>582</v>
      </c>
      <c r="E1639" s="19">
        <v>3.15</v>
      </c>
      <c r="F1639" s="65">
        <v>1833.3</v>
      </c>
    </row>
    <row r="1640" spans="1:6" ht="15" x14ac:dyDescent="0.2">
      <c r="A1640" s="116"/>
      <c r="B1640" s="69"/>
      <c r="C1640" s="70"/>
      <c r="D1640" s="79"/>
      <c r="E1640" s="71"/>
      <c r="F1640" s="65"/>
    </row>
    <row r="1641" spans="1:6" ht="15" x14ac:dyDescent="0.25">
      <c r="A1641" s="62" t="s">
        <v>43</v>
      </c>
      <c r="B1641" s="62" t="s">
        <v>44</v>
      </c>
      <c r="C1641" s="63"/>
      <c r="D1641" s="88"/>
      <c r="E1641" s="88"/>
      <c r="F1641" s="65"/>
    </row>
    <row r="1642" spans="1:6" ht="15" x14ac:dyDescent="0.25">
      <c r="A1642" s="116">
        <v>1</v>
      </c>
      <c r="B1642" s="77" t="s">
        <v>23</v>
      </c>
      <c r="C1642" s="34" t="s">
        <v>5</v>
      </c>
      <c r="D1642" s="36">
        <v>115</v>
      </c>
      <c r="E1642" s="25">
        <v>22.18</v>
      </c>
      <c r="F1642" s="65">
        <v>2550.6999999999998</v>
      </c>
    </row>
    <row r="1643" spans="1:6" ht="15" x14ac:dyDescent="0.25">
      <c r="A1643" s="116">
        <v>2</v>
      </c>
      <c r="B1643" s="77" t="s">
        <v>129</v>
      </c>
      <c r="C1643" s="34" t="s">
        <v>5</v>
      </c>
      <c r="D1643" s="36">
        <v>110</v>
      </c>
      <c r="E1643" s="25">
        <v>27.92</v>
      </c>
      <c r="F1643" s="65">
        <v>3071.2000000000003</v>
      </c>
    </row>
    <row r="1644" spans="1:6" ht="15" x14ac:dyDescent="0.2">
      <c r="A1644" s="116">
        <v>3</v>
      </c>
      <c r="B1644" s="37" t="s">
        <v>144</v>
      </c>
      <c r="C1644" s="116" t="s">
        <v>6</v>
      </c>
      <c r="D1644" s="36">
        <v>1</v>
      </c>
      <c r="E1644" s="25">
        <v>45.1</v>
      </c>
      <c r="F1644" s="65">
        <v>45.1</v>
      </c>
    </row>
    <row r="1645" spans="1:6" ht="15" x14ac:dyDescent="0.2">
      <c r="A1645" s="116">
        <v>4</v>
      </c>
      <c r="B1645" s="37" t="s">
        <v>24</v>
      </c>
      <c r="C1645" s="116" t="s">
        <v>6</v>
      </c>
      <c r="D1645" s="36">
        <v>2</v>
      </c>
      <c r="E1645" s="25">
        <v>69</v>
      </c>
      <c r="F1645" s="65">
        <v>138</v>
      </c>
    </row>
    <row r="1646" spans="1:6" ht="15" x14ac:dyDescent="0.2">
      <c r="A1646" s="116">
        <v>5</v>
      </c>
      <c r="B1646" s="26" t="s">
        <v>145</v>
      </c>
      <c r="C1646" s="116" t="s">
        <v>6</v>
      </c>
      <c r="D1646" s="36">
        <v>1</v>
      </c>
      <c r="E1646" s="89">
        <v>104.78</v>
      </c>
      <c r="F1646" s="65">
        <v>104.78</v>
      </c>
    </row>
    <row r="1647" spans="1:6" ht="15" x14ac:dyDescent="0.2">
      <c r="A1647" s="116">
        <v>6</v>
      </c>
      <c r="B1647" s="37" t="s">
        <v>114</v>
      </c>
      <c r="C1647" s="78" t="s">
        <v>6</v>
      </c>
      <c r="D1647" s="36">
        <v>3</v>
      </c>
      <c r="E1647" s="29">
        <v>29.75</v>
      </c>
      <c r="F1647" s="65">
        <v>89.25</v>
      </c>
    </row>
    <row r="1648" spans="1:6" ht="15" x14ac:dyDescent="0.2">
      <c r="A1648" s="116">
        <v>7</v>
      </c>
      <c r="B1648" s="37" t="s">
        <v>18</v>
      </c>
      <c r="C1648" s="78" t="s">
        <v>6</v>
      </c>
      <c r="D1648" s="36">
        <v>3</v>
      </c>
      <c r="E1648" s="25">
        <v>26.13</v>
      </c>
      <c r="F1648" s="65">
        <v>78.39</v>
      </c>
    </row>
    <row r="1649" spans="1:6" ht="30" x14ac:dyDescent="0.2">
      <c r="A1649" s="116">
        <v>8</v>
      </c>
      <c r="B1649" s="43" t="s">
        <v>116</v>
      </c>
      <c r="C1649" s="116" t="s">
        <v>6</v>
      </c>
      <c r="D1649" s="36">
        <v>1</v>
      </c>
      <c r="E1649" s="18">
        <v>531.28</v>
      </c>
      <c r="F1649" s="65">
        <v>531.28</v>
      </c>
    </row>
    <row r="1650" spans="1:6" ht="30" x14ac:dyDescent="0.2">
      <c r="A1650" s="116">
        <v>9</v>
      </c>
      <c r="B1650" s="43" t="s">
        <v>19</v>
      </c>
      <c r="C1650" s="116" t="s">
        <v>6</v>
      </c>
      <c r="D1650" s="36">
        <v>2</v>
      </c>
      <c r="E1650" s="18">
        <v>460.86</v>
      </c>
      <c r="F1650" s="65">
        <v>921.72</v>
      </c>
    </row>
    <row r="1651" spans="1:6" ht="30" x14ac:dyDescent="0.25">
      <c r="A1651" s="116">
        <v>10</v>
      </c>
      <c r="B1651" s="81" t="s">
        <v>118</v>
      </c>
      <c r="C1651" s="116" t="s">
        <v>6</v>
      </c>
      <c r="D1651" s="36">
        <v>3</v>
      </c>
      <c r="E1651" s="17">
        <v>36.03</v>
      </c>
      <c r="F1651" s="65">
        <v>108.09</v>
      </c>
    </row>
    <row r="1652" spans="1:6" ht="30" x14ac:dyDescent="0.25">
      <c r="A1652" s="116">
        <v>11</v>
      </c>
      <c r="B1652" s="81" t="s">
        <v>45</v>
      </c>
      <c r="C1652" s="116" t="s">
        <v>6</v>
      </c>
      <c r="D1652" s="36">
        <v>3</v>
      </c>
      <c r="E1652" s="17">
        <v>29.36</v>
      </c>
      <c r="F1652" s="65">
        <v>88.08</v>
      </c>
    </row>
    <row r="1653" spans="1:6" ht="15" x14ac:dyDescent="0.2">
      <c r="A1653" s="116">
        <v>12</v>
      </c>
      <c r="B1653" s="37" t="s">
        <v>20</v>
      </c>
      <c r="C1653" s="116" t="s">
        <v>6</v>
      </c>
      <c r="D1653" s="36">
        <v>1</v>
      </c>
      <c r="E1653" s="21">
        <v>870.85</v>
      </c>
      <c r="F1653" s="65">
        <v>870.85</v>
      </c>
    </row>
    <row r="1654" spans="1:6" ht="15" x14ac:dyDescent="0.2">
      <c r="A1654" s="116">
        <v>13</v>
      </c>
      <c r="B1654" s="37" t="s">
        <v>28</v>
      </c>
      <c r="C1654" s="116" t="s">
        <v>6</v>
      </c>
      <c r="D1654" s="36">
        <v>2</v>
      </c>
      <c r="E1654" s="20">
        <v>9.75</v>
      </c>
      <c r="F1654" s="65">
        <v>19.5</v>
      </c>
    </row>
    <row r="1655" spans="1:6" ht="15" x14ac:dyDescent="0.2">
      <c r="A1655" s="116">
        <v>14</v>
      </c>
      <c r="B1655" s="37" t="s">
        <v>21</v>
      </c>
      <c r="C1655" s="116" t="s">
        <v>6</v>
      </c>
      <c r="D1655" s="36">
        <v>7</v>
      </c>
      <c r="E1655" s="27">
        <v>25.6</v>
      </c>
      <c r="F1655" s="65">
        <v>179.20000000000002</v>
      </c>
    </row>
    <row r="1656" spans="1:6" ht="15" x14ac:dyDescent="0.2">
      <c r="A1656" s="116">
        <v>15</v>
      </c>
      <c r="B1656" s="37" t="s">
        <v>161</v>
      </c>
      <c r="C1656" s="116" t="s">
        <v>6</v>
      </c>
      <c r="D1656" s="36">
        <v>1</v>
      </c>
      <c r="E1656" s="27">
        <v>289.58</v>
      </c>
      <c r="F1656" s="65">
        <v>289.58</v>
      </c>
    </row>
    <row r="1657" spans="1:6" ht="15" x14ac:dyDescent="0.2">
      <c r="A1657" s="116">
        <v>16</v>
      </c>
      <c r="B1657" s="37" t="s">
        <v>133</v>
      </c>
      <c r="C1657" s="116" t="s">
        <v>6</v>
      </c>
      <c r="D1657" s="36">
        <v>7</v>
      </c>
      <c r="E1657" s="27">
        <v>276.11</v>
      </c>
      <c r="F1657" s="65">
        <v>1932.77</v>
      </c>
    </row>
    <row r="1658" spans="1:6" ht="15" x14ac:dyDescent="0.2">
      <c r="A1658" s="116">
        <v>17</v>
      </c>
      <c r="B1658" s="37" t="s">
        <v>134</v>
      </c>
      <c r="C1658" s="116" t="s">
        <v>6</v>
      </c>
      <c r="D1658" s="36">
        <v>2</v>
      </c>
      <c r="E1658" s="89">
        <v>261.75</v>
      </c>
      <c r="F1658" s="65">
        <v>523.5</v>
      </c>
    </row>
    <row r="1659" spans="1:6" ht="15" x14ac:dyDescent="0.2">
      <c r="A1659" s="116">
        <v>18</v>
      </c>
      <c r="B1659" s="37" t="s">
        <v>97</v>
      </c>
      <c r="C1659" s="116" t="s">
        <v>6</v>
      </c>
      <c r="D1659" s="36">
        <v>2</v>
      </c>
      <c r="E1659" s="89">
        <v>272.56</v>
      </c>
      <c r="F1659" s="65">
        <v>545.12</v>
      </c>
    </row>
    <row r="1660" spans="1:6" ht="15" x14ac:dyDescent="0.2">
      <c r="A1660" s="116">
        <v>19</v>
      </c>
      <c r="B1660" s="37" t="s">
        <v>98</v>
      </c>
      <c r="C1660" s="116" t="s">
        <v>6</v>
      </c>
      <c r="D1660" s="36">
        <v>3</v>
      </c>
      <c r="E1660" s="89">
        <v>256.11</v>
      </c>
      <c r="F1660" s="65">
        <v>768.33</v>
      </c>
    </row>
    <row r="1661" spans="1:6" ht="15" x14ac:dyDescent="0.2">
      <c r="A1661" s="116">
        <v>20</v>
      </c>
      <c r="B1661" s="37" t="s">
        <v>99</v>
      </c>
      <c r="C1661" s="116" t="s">
        <v>6</v>
      </c>
      <c r="D1661" s="36">
        <v>5</v>
      </c>
      <c r="E1661" s="89">
        <v>241.75</v>
      </c>
      <c r="F1661" s="65">
        <v>1208.75</v>
      </c>
    </row>
    <row r="1662" spans="1:6" ht="15" x14ac:dyDescent="0.2">
      <c r="A1662" s="116">
        <v>21</v>
      </c>
      <c r="B1662" s="37" t="s">
        <v>132</v>
      </c>
      <c r="C1662" s="116" t="s">
        <v>6</v>
      </c>
      <c r="D1662" s="36">
        <v>6</v>
      </c>
      <c r="E1662" s="25">
        <v>35.89</v>
      </c>
      <c r="F1662" s="65">
        <v>215.34</v>
      </c>
    </row>
    <row r="1663" spans="1:6" ht="15" x14ac:dyDescent="0.2">
      <c r="A1663" s="116">
        <v>22</v>
      </c>
      <c r="B1663" s="37" t="s">
        <v>51</v>
      </c>
      <c r="C1663" s="116" t="s">
        <v>6</v>
      </c>
      <c r="D1663" s="36">
        <v>6</v>
      </c>
      <c r="E1663" s="25">
        <v>29.65</v>
      </c>
      <c r="F1663" s="65">
        <v>177.89999999999998</v>
      </c>
    </row>
    <row r="1664" spans="1:6" ht="15" x14ac:dyDescent="0.2">
      <c r="A1664" s="116">
        <v>23</v>
      </c>
      <c r="B1664" s="37" t="s">
        <v>80</v>
      </c>
      <c r="C1664" s="116" t="s">
        <v>5</v>
      </c>
      <c r="D1664" s="36">
        <v>225</v>
      </c>
      <c r="E1664" s="28">
        <v>1.73</v>
      </c>
      <c r="F1664" s="65">
        <v>389.25</v>
      </c>
    </row>
    <row r="1665" spans="1:6" ht="15" x14ac:dyDescent="0.2">
      <c r="A1665" s="116">
        <v>24</v>
      </c>
      <c r="B1665" s="37" t="s">
        <v>22</v>
      </c>
      <c r="C1665" s="116" t="s">
        <v>5</v>
      </c>
      <c r="D1665" s="36">
        <v>225</v>
      </c>
      <c r="E1665" s="28">
        <v>0.92</v>
      </c>
      <c r="F1665" s="65">
        <v>207</v>
      </c>
    </row>
    <row r="1666" spans="1:6" ht="15" x14ac:dyDescent="0.2">
      <c r="A1666" s="116">
        <v>25</v>
      </c>
      <c r="B1666" s="37" t="s">
        <v>16</v>
      </c>
      <c r="C1666" s="116" t="s">
        <v>5</v>
      </c>
      <c r="D1666" s="36">
        <v>225</v>
      </c>
      <c r="E1666" s="28">
        <v>0.71</v>
      </c>
      <c r="F1666" s="65">
        <v>159.75</v>
      </c>
    </row>
    <row r="1667" spans="1:6" ht="15" x14ac:dyDescent="0.2">
      <c r="A1667" s="116">
        <v>26</v>
      </c>
      <c r="B1667" s="37" t="s">
        <v>17</v>
      </c>
      <c r="C1667" s="116" t="s">
        <v>5</v>
      </c>
      <c r="D1667" s="36">
        <v>225</v>
      </c>
      <c r="E1667" s="28">
        <v>0.85</v>
      </c>
      <c r="F1667" s="65">
        <v>191.25</v>
      </c>
    </row>
    <row r="1668" spans="1:6" ht="15" x14ac:dyDescent="0.2">
      <c r="A1668" s="48"/>
      <c r="B1668" s="39"/>
      <c r="C1668" s="39"/>
      <c r="D1668" s="40"/>
      <c r="E1668" s="110" t="s">
        <v>81</v>
      </c>
      <c r="F1668" s="73">
        <v>60912.05569999999</v>
      </c>
    </row>
    <row r="1669" spans="1:6" ht="15" x14ac:dyDescent="0.2">
      <c r="A1669" s="39"/>
      <c r="B1669" s="39"/>
      <c r="C1669" s="39"/>
      <c r="E1669" s="74" t="s">
        <v>82</v>
      </c>
      <c r="F1669" s="73">
        <v>12182.411139999998</v>
      </c>
    </row>
    <row r="1670" spans="1:6" ht="14.25" x14ac:dyDescent="0.2">
      <c r="A1670" s="49"/>
      <c r="B1670" s="91"/>
      <c r="C1670" s="91"/>
      <c r="D1670" s="86"/>
      <c r="E1670" s="112" t="s">
        <v>83</v>
      </c>
      <c r="F1670" s="73">
        <v>73094.466839999994</v>
      </c>
    </row>
    <row r="1672" spans="1:6" ht="14.25" x14ac:dyDescent="0.2">
      <c r="A1672" s="740" t="s">
        <v>270</v>
      </c>
      <c r="B1672" s="740"/>
      <c r="C1672" s="740"/>
      <c r="D1672" s="740"/>
      <c r="E1672" s="740"/>
      <c r="F1672" s="740"/>
    </row>
    <row r="1673" spans="1:6" ht="14.25" x14ac:dyDescent="0.2">
      <c r="A1673" s="740"/>
      <c r="B1673" s="740"/>
      <c r="C1673" s="740"/>
      <c r="D1673" s="740"/>
      <c r="E1673" s="740"/>
      <c r="F1673" s="740"/>
    </row>
    <row r="1674" spans="1:6" ht="14.25" x14ac:dyDescent="0.2">
      <c r="A1674" s="53" t="s">
        <v>1</v>
      </c>
      <c r="B1674" s="54" t="s">
        <v>2</v>
      </c>
      <c r="C1674" s="55" t="s">
        <v>3</v>
      </c>
      <c r="D1674" s="54" t="s">
        <v>9</v>
      </c>
      <c r="E1674" s="54" t="s">
        <v>13</v>
      </c>
      <c r="F1674" s="56" t="s">
        <v>15</v>
      </c>
    </row>
    <row r="1675" spans="1:6" ht="14.25" x14ac:dyDescent="0.2">
      <c r="A1675" s="57" t="s">
        <v>4</v>
      </c>
      <c r="B1675" s="58"/>
      <c r="C1675" s="59"/>
      <c r="D1675" s="58"/>
      <c r="E1675" s="60" t="s">
        <v>14</v>
      </c>
      <c r="F1675" s="61"/>
    </row>
    <row r="1676" spans="1:6" ht="15" x14ac:dyDescent="0.2">
      <c r="A1676" s="44">
        <v>1</v>
      </c>
      <c r="B1676" s="44">
        <v>2</v>
      </c>
      <c r="C1676" s="44">
        <v>3</v>
      </c>
      <c r="D1676" s="44">
        <v>4</v>
      </c>
      <c r="E1676" s="44">
        <v>5</v>
      </c>
      <c r="F1676" s="44">
        <v>6</v>
      </c>
    </row>
    <row r="1677" spans="1:6" ht="15" x14ac:dyDescent="0.25">
      <c r="A1677" s="62" t="s">
        <v>40</v>
      </c>
      <c r="B1677" s="62" t="s">
        <v>41</v>
      </c>
      <c r="C1677" s="63"/>
      <c r="D1677" s="87"/>
      <c r="E1677" s="87"/>
      <c r="F1677" s="64"/>
    </row>
    <row r="1678" spans="1:6" ht="15" x14ac:dyDescent="0.2">
      <c r="A1678" s="116">
        <v>1</v>
      </c>
      <c r="B1678" s="35" t="s">
        <v>48</v>
      </c>
      <c r="C1678" s="116" t="s">
        <v>5</v>
      </c>
      <c r="D1678" s="89">
        <v>567</v>
      </c>
      <c r="E1678" s="89">
        <v>3.55</v>
      </c>
      <c r="F1678" s="65">
        <v>2012.85</v>
      </c>
    </row>
    <row r="1679" spans="1:6" ht="30" x14ac:dyDescent="0.2">
      <c r="A1679" s="116">
        <v>2</v>
      </c>
      <c r="B1679" s="35" t="s">
        <v>42</v>
      </c>
      <c r="C1679" s="116" t="s">
        <v>274</v>
      </c>
      <c r="D1679" s="89">
        <v>211.95</v>
      </c>
      <c r="E1679" s="89">
        <v>5.43</v>
      </c>
      <c r="F1679" s="65">
        <v>1150.8884999999998</v>
      </c>
    </row>
    <row r="1680" spans="1:6" ht="15" x14ac:dyDescent="0.2">
      <c r="A1680" s="116">
        <v>3</v>
      </c>
      <c r="B1680" s="35" t="s">
        <v>0</v>
      </c>
      <c r="C1680" s="116" t="s">
        <v>5</v>
      </c>
      <c r="D1680" s="89">
        <v>21</v>
      </c>
      <c r="E1680" s="3">
        <v>5.88</v>
      </c>
      <c r="F1680" s="65">
        <v>123.48</v>
      </c>
    </row>
    <row r="1681" spans="1:6" ht="15" x14ac:dyDescent="0.2">
      <c r="A1681" s="116">
        <v>4</v>
      </c>
      <c r="B1681" s="35" t="s">
        <v>25</v>
      </c>
      <c r="C1681" s="116" t="s">
        <v>274</v>
      </c>
      <c r="D1681" s="89">
        <v>26.25</v>
      </c>
      <c r="E1681" s="3">
        <v>4.46</v>
      </c>
      <c r="F1681" s="65">
        <v>117.075</v>
      </c>
    </row>
    <row r="1682" spans="1:6" ht="30" x14ac:dyDescent="0.2">
      <c r="A1682" s="116">
        <v>5</v>
      </c>
      <c r="B1682" s="35" t="s">
        <v>96</v>
      </c>
      <c r="C1682" s="34" t="s">
        <v>275</v>
      </c>
      <c r="D1682" s="89">
        <v>24.61</v>
      </c>
      <c r="E1682" s="89">
        <v>16.91</v>
      </c>
      <c r="F1682" s="65">
        <v>416.1551</v>
      </c>
    </row>
    <row r="1683" spans="1:6" ht="30" x14ac:dyDescent="0.2">
      <c r="A1683" s="737">
        <v>6</v>
      </c>
      <c r="B1683" s="35" t="s">
        <v>49</v>
      </c>
      <c r="C1683" s="34"/>
      <c r="D1683" s="89"/>
      <c r="E1683" s="90"/>
      <c r="F1683" s="65"/>
    </row>
    <row r="1684" spans="1:6" ht="15" x14ac:dyDescent="0.2">
      <c r="A1684" s="738"/>
      <c r="B1684" s="4" t="s">
        <v>104</v>
      </c>
      <c r="C1684" s="34" t="s">
        <v>275</v>
      </c>
      <c r="D1684" s="89">
        <v>283.87</v>
      </c>
      <c r="E1684" s="6">
        <v>6.78</v>
      </c>
      <c r="F1684" s="65">
        <v>1924.6386</v>
      </c>
    </row>
    <row r="1685" spans="1:6" ht="15" x14ac:dyDescent="0.2">
      <c r="A1685" s="739"/>
      <c r="B1685" s="5" t="s">
        <v>105</v>
      </c>
      <c r="C1685" s="34" t="s">
        <v>275</v>
      </c>
      <c r="D1685" s="89">
        <v>70.97</v>
      </c>
      <c r="E1685" s="7">
        <v>24.85</v>
      </c>
      <c r="F1685" s="65">
        <v>1763.6045000000001</v>
      </c>
    </row>
    <row r="1686" spans="1:6" ht="30" x14ac:dyDescent="0.2">
      <c r="A1686" s="117">
        <v>7</v>
      </c>
      <c r="B1686" s="46" t="s">
        <v>26</v>
      </c>
      <c r="C1686" s="34" t="s">
        <v>275</v>
      </c>
      <c r="D1686" s="89">
        <v>70.97</v>
      </c>
      <c r="E1686" s="8">
        <v>6.49</v>
      </c>
      <c r="F1686" s="65">
        <v>460.59530000000001</v>
      </c>
    </row>
    <row r="1687" spans="1:6" ht="15" x14ac:dyDescent="0.2">
      <c r="A1687" s="116">
        <v>8</v>
      </c>
      <c r="B1687" s="47" t="s">
        <v>27</v>
      </c>
      <c r="C1687" s="34" t="s">
        <v>275</v>
      </c>
      <c r="D1687" s="89">
        <v>70.97</v>
      </c>
      <c r="E1687" s="9">
        <v>4.8899999999999997</v>
      </c>
      <c r="F1687" s="65">
        <v>347.04329999999999</v>
      </c>
    </row>
    <row r="1688" spans="1:6" ht="30" x14ac:dyDescent="0.2">
      <c r="A1688" s="117">
        <v>9</v>
      </c>
      <c r="B1688" s="43" t="s">
        <v>95</v>
      </c>
      <c r="C1688" s="34" t="s">
        <v>275</v>
      </c>
      <c r="D1688" s="89">
        <v>354.83</v>
      </c>
      <c r="E1688" s="10">
        <v>14.6</v>
      </c>
      <c r="F1688" s="65">
        <v>5180.518</v>
      </c>
    </row>
    <row r="1689" spans="1:6" ht="15" x14ac:dyDescent="0.2">
      <c r="A1689" s="116">
        <v>10</v>
      </c>
      <c r="B1689" s="37" t="s">
        <v>276</v>
      </c>
      <c r="C1689" s="116" t="s">
        <v>274</v>
      </c>
      <c r="D1689" s="89">
        <v>421.2</v>
      </c>
      <c r="E1689" s="11">
        <v>4.2300000000000004</v>
      </c>
      <c r="F1689" s="65">
        <v>1781.6760000000002</v>
      </c>
    </row>
    <row r="1690" spans="1:6" ht="60" x14ac:dyDescent="0.2">
      <c r="A1690" s="117">
        <v>11</v>
      </c>
      <c r="B1690" s="84" t="s">
        <v>84</v>
      </c>
      <c r="C1690" s="34" t="s">
        <v>275</v>
      </c>
      <c r="D1690" s="89">
        <v>88.35</v>
      </c>
      <c r="E1690" s="12">
        <v>41.85</v>
      </c>
      <c r="F1690" s="65">
        <v>3697.4474999999998</v>
      </c>
    </row>
    <row r="1691" spans="1:6" ht="45" x14ac:dyDescent="0.2">
      <c r="A1691" s="116">
        <v>12</v>
      </c>
      <c r="B1691" s="85" t="s">
        <v>148</v>
      </c>
      <c r="C1691" s="34" t="s">
        <v>275</v>
      </c>
      <c r="D1691" s="89">
        <v>163.92</v>
      </c>
      <c r="E1691" s="13">
        <v>40.200000000000003</v>
      </c>
      <c r="F1691" s="65">
        <v>6589.5839999999998</v>
      </c>
    </row>
    <row r="1692" spans="1:6" ht="15" x14ac:dyDescent="0.2">
      <c r="A1692" s="117">
        <v>13</v>
      </c>
      <c r="B1692" s="37" t="s">
        <v>7</v>
      </c>
      <c r="C1692" s="116" t="s">
        <v>8</v>
      </c>
      <c r="D1692" s="36">
        <v>5</v>
      </c>
      <c r="E1692" s="14">
        <v>82.8</v>
      </c>
      <c r="F1692" s="65">
        <v>414</v>
      </c>
    </row>
    <row r="1693" spans="1:6" ht="15" x14ac:dyDescent="0.25">
      <c r="A1693" s="116">
        <v>14</v>
      </c>
      <c r="B1693" s="32" t="s">
        <v>106</v>
      </c>
      <c r="C1693" s="83" t="s">
        <v>5</v>
      </c>
      <c r="D1693" s="89">
        <v>21</v>
      </c>
      <c r="E1693" s="15">
        <v>35.97</v>
      </c>
      <c r="F1693" s="65">
        <v>755.37</v>
      </c>
    </row>
    <row r="1694" spans="1:6" ht="15" x14ac:dyDescent="0.2">
      <c r="A1694" s="117">
        <v>15</v>
      </c>
      <c r="B1694" s="38" t="s">
        <v>85</v>
      </c>
      <c r="C1694" s="116" t="s">
        <v>274</v>
      </c>
      <c r="D1694" s="89">
        <v>26.25</v>
      </c>
      <c r="E1694" s="15">
        <v>43.88</v>
      </c>
      <c r="F1694" s="65">
        <v>1151.8500000000001</v>
      </c>
    </row>
    <row r="1695" spans="1:6" ht="30" x14ac:dyDescent="0.2">
      <c r="A1695" s="116">
        <v>16</v>
      </c>
      <c r="B1695" s="31" t="s">
        <v>101</v>
      </c>
      <c r="C1695" s="116" t="s">
        <v>12</v>
      </c>
      <c r="D1695" s="89">
        <v>20.350000000000001</v>
      </c>
      <c r="E1695" s="16">
        <v>189.85</v>
      </c>
      <c r="F1695" s="65">
        <v>3863.4475000000002</v>
      </c>
    </row>
    <row r="1696" spans="1:6" ht="15" x14ac:dyDescent="0.2">
      <c r="A1696" s="117">
        <v>17</v>
      </c>
      <c r="B1696" s="31" t="s">
        <v>124</v>
      </c>
      <c r="C1696" s="116" t="s">
        <v>274</v>
      </c>
      <c r="D1696" s="89">
        <v>211.95</v>
      </c>
      <c r="E1696" s="16">
        <v>1.8</v>
      </c>
      <c r="F1696" s="65">
        <v>381.51</v>
      </c>
    </row>
    <row r="1697" spans="1:6" ht="15" x14ac:dyDescent="0.2">
      <c r="A1697" s="116">
        <v>18</v>
      </c>
      <c r="B1697" s="31" t="s">
        <v>125</v>
      </c>
      <c r="C1697" s="116" t="s">
        <v>274</v>
      </c>
      <c r="D1697" s="89">
        <v>211.95</v>
      </c>
      <c r="E1697" s="16">
        <v>1.58</v>
      </c>
      <c r="F1697" s="65">
        <v>334.88099999999997</v>
      </c>
    </row>
    <row r="1698" spans="1:6" ht="30" x14ac:dyDescent="0.2">
      <c r="A1698" s="117">
        <v>19</v>
      </c>
      <c r="B1698" s="31" t="s">
        <v>102</v>
      </c>
      <c r="C1698" s="68" t="s">
        <v>12</v>
      </c>
      <c r="D1698" s="89">
        <v>19.5</v>
      </c>
      <c r="E1698" s="16">
        <v>180.98</v>
      </c>
      <c r="F1698" s="65">
        <v>3529.1099999999997</v>
      </c>
    </row>
    <row r="1699" spans="1:6" ht="30" x14ac:dyDescent="0.2">
      <c r="A1699" s="116">
        <v>20</v>
      </c>
      <c r="B1699" s="22" t="s">
        <v>103</v>
      </c>
      <c r="C1699" s="23" t="s">
        <v>12</v>
      </c>
      <c r="D1699" s="89">
        <v>27.98</v>
      </c>
      <c r="E1699" s="30">
        <v>145.56</v>
      </c>
      <c r="F1699" s="65">
        <v>4072.7688000000003</v>
      </c>
    </row>
    <row r="1700" spans="1:6" ht="45" x14ac:dyDescent="0.2">
      <c r="A1700" s="117">
        <v>21</v>
      </c>
      <c r="B1700" s="92" t="s">
        <v>151</v>
      </c>
      <c r="C1700" s="68" t="s">
        <v>275</v>
      </c>
      <c r="D1700" s="89">
        <v>97.5</v>
      </c>
      <c r="E1700" s="13">
        <v>40.200000000000003</v>
      </c>
      <c r="F1700" s="65">
        <v>3919.5000000000005</v>
      </c>
    </row>
    <row r="1701" spans="1:6" ht="15" x14ac:dyDescent="0.2">
      <c r="A1701" s="116">
        <v>22</v>
      </c>
      <c r="B1701" s="67" t="s">
        <v>65</v>
      </c>
      <c r="C1701" s="114" t="s">
        <v>5</v>
      </c>
      <c r="D1701" s="89">
        <v>567</v>
      </c>
      <c r="E1701" s="19">
        <v>3.15</v>
      </c>
      <c r="F1701" s="65">
        <v>1786.05</v>
      </c>
    </row>
    <row r="1702" spans="1:6" ht="15" x14ac:dyDescent="0.2">
      <c r="A1702" s="116"/>
      <c r="B1702" s="69"/>
      <c r="C1702" s="70"/>
      <c r="D1702" s="79"/>
      <c r="E1702" s="71"/>
      <c r="F1702" s="65"/>
    </row>
    <row r="1703" spans="1:6" ht="15" x14ac:dyDescent="0.25">
      <c r="A1703" s="62" t="s">
        <v>43</v>
      </c>
      <c r="B1703" s="62" t="s">
        <v>44</v>
      </c>
      <c r="C1703" s="63"/>
      <c r="D1703" s="88"/>
      <c r="E1703" s="88"/>
      <c r="F1703" s="65"/>
    </row>
    <row r="1704" spans="1:6" ht="15" x14ac:dyDescent="0.25">
      <c r="A1704" s="116">
        <v>1</v>
      </c>
      <c r="B1704" s="77" t="s">
        <v>23</v>
      </c>
      <c r="C1704" s="34" t="s">
        <v>5</v>
      </c>
      <c r="D1704" s="36">
        <v>234</v>
      </c>
      <c r="E1704" s="25">
        <v>22.18</v>
      </c>
      <c r="F1704" s="65">
        <v>5190.12</v>
      </c>
    </row>
    <row r="1705" spans="1:6" ht="15" x14ac:dyDescent="0.2">
      <c r="A1705" s="116">
        <v>2</v>
      </c>
      <c r="B1705" s="37" t="s">
        <v>24</v>
      </c>
      <c r="C1705" s="116" t="s">
        <v>6</v>
      </c>
      <c r="D1705" s="36">
        <v>3</v>
      </c>
      <c r="E1705" s="25">
        <v>69</v>
      </c>
      <c r="F1705" s="65">
        <v>207</v>
      </c>
    </row>
    <row r="1706" spans="1:6" ht="15" x14ac:dyDescent="0.2">
      <c r="A1706" s="116">
        <v>3</v>
      </c>
      <c r="B1706" s="26" t="s">
        <v>145</v>
      </c>
      <c r="C1706" s="116" t="s">
        <v>6</v>
      </c>
      <c r="D1706" s="36">
        <v>3</v>
      </c>
      <c r="E1706" s="89">
        <v>104.78</v>
      </c>
      <c r="F1706" s="65">
        <v>314.34000000000003</v>
      </c>
    </row>
    <row r="1707" spans="1:6" ht="15" x14ac:dyDescent="0.2">
      <c r="A1707" s="116">
        <v>4</v>
      </c>
      <c r="B1707" s="37" t="s">
        <v>18</v>
      </c>
      <c r="C1707" s="78" t="s">
        <v>6</v>
      </c>
      <c r="D1707" s="36">
        <v>4</v>
      </c>
      <c r="E1707" s="25">
        <v>26.13</v>
      </c>
      <c r="F1707" s="65">
        <v>104.52</v>
      </c>
    </row>
    <row r="1708" spans="1:6" ht="30" x14ac:dyDescent="0.2">
      <c r="A1708" s="116">
        <v>5</v>
      </c>
      <c r="B1708" s="43" t="s">
        <v>19</v>
      </c>
      <c r="C1708" s="116" t="s">
        <v>6</v>
      </c>
      <c r="D1708" s="36">
        <v>3</v>
      </c>
      <c r="E1708" s="18">
        <v>460.86</v>
      </c>
      <c r="F1708" s="65">
        <v>1382.58</v>
      </c>
    </row>
    <row r="1709" spans="1:6" ht="30" x14ac:dyDescent="0.25">
      <c r="A1709" s="116">
        <v>6</v>
      </c>
      <c r="B1709" s="81" t="s">
        <v>45</v>
      </c>
      <c r="C1709" s="116" t="s">
        <v>6</v>
      </c>
      <c r="D1709" s="36">
        <v>4</v>
      </c>
      <c r="E1709" s="17">
        <v>29.36</v>
      </c>
      <c r="F1709" s="65">
        <v>117.44</v>
      </c>
    </row>
    <row r="1710" spans="1:6" ht="15" x14ac:dyDescent="0.2">
      <c r="A1710" s="116">
        <v>7</v>
      </c>
      <c r="B1710" s="37" t="s">
        <v>20</v>
      </c>
      <c r="C1710" s="116" t="s">
        <v>6</v>
      </c>
      <c r="D1710" s="36">
        <v>2</v>
      </c>
      <c r="E1710" s="21">
        <v>870.85</v>
      </c>
      <c r="F1710" s="65">
        <v>1741.7</v>
      </c>
    </row>
    <row r="1711" spans="1:6" ht="15" x14ac:dyDescent="0.2">
      <c r="A1711" s="116">
        <v>8</v>
      </c>
      <c r="B1711" s="37" t="s">
        <v>28</v>
      </c>
      <c r="C1711" s="116" t="s">
        <v>6</v>
      </c>
      <c r="D1711" s="36">
        <v>1</v>
      </c>
      <c r="E1711" s="20">
        <v>9.75</v>
      </c>
      <c r="F1711" s="65">
        <v>9.75</v>
      </c>
    </row>
    <row r="1712" spans="1:6" ht="15" x14ac:dyDescent="0.2">
      <c r="A1712" s="116">
        <v>9</v>
      </c>
      <c r="B1712" s="37" t="s">
        <v>21</v>
      </c>
      <c r="C1712" s="116" t="s">
        <v>6</v>
      </c>
      <c r="D1712" s="36">
        <v>9</v>
      </c>
      <c r="E1712" s="27">
        <v>25.6</v>
      </c>
      <c r="F1712" s="65">
        <v>230.4</v>
      </c>
    </row>
    <row r="1713" spans="1:6" ht="15" x14ac:dyDescent="0.2">
      <c r="A1713" s="116">
        <v>10</v>
      </c>
      <c r="B1713" s="37" t="s">
        <v>98</v>
      </c>
      <c r="C1713" s="116" t="s">
        <v>6</v>
      </c>
      <c r="D1713" s="36">
        <v>11</v>
      </c>
      <c r="E1713" s="89">
        <v>256.11</v>
      </c>
      <c r="F1713" s="65">
        <v>2817.21</v>
      </c>
    </row>
    <row r="1714" spans="1:6" ht="15" x14ac:dyDescent="0.2">
      <c r="A1714" s="116">
        <v>11</v>
      </c>
      <c r="B1714" s="37" t="s">
        <v>99</v>
      </c>
      <c r="C1714" s="116" t="s">
        <v>6</v>
      </c>
      <c r="D1714" s="36">
        <v>10</v>
      </c>
      <c r="E1714" s="89">
        <v>241.75</v>
      </c>
      <c r="F1714" s="65">
        <v>2417.5</v>
      </c>
    </row>
    <row r="1715" spans="1:6" ht="15" x14ac:dyDescent="0.2">
      <c r="A1715" s="116">
        <v>12</v>
      </c>
      <c r="B1715" s="37" t="s">
        <v>132</v>
      </c>
      <c r="C1715" s="116" t="s">
        <v>6</v>
      </c>
      <c r="D1715" s="36">
        <v>2</v>
      </c>
      <c r="E1715" s="25">
        <v>35.89</v>
      </c>
      <c r="F1715" s="65">
        <v>71.78</v>
      </c>
    </row>
    <row r="1716" spans="1:6" ht="15" x14ac:dyDescent="0.2">
      <c r="A1716" s="116">
        <v>13</v>
      </c>
      <c r="B1716" s="37" t="s">
        <v>51</v>
      </c>
      <c r="C1716" s="116" t="s">
        <v>6</v>
      </c>
      <c r="D1716" s="36">
        <v>12</v>
      </c>
      <c r="E1716" s="25">
        <v>29.65</v>
      </c>
      <c r="F1716" s="65">
        <v>355.79999999999995</v>
      </c>
    </row>
    <row r="1717" spans="1:6" ht="15" x14ac:dyDescent="0.2">
      <c r="A1717" s="116">
        <v>14</v>
      </c>
      <c r="B1717" s="37" t="s">
        <v>80</v>
      </c>
      <c r="C1717" s="116" t="s">
        <v>5</v>
      </c>
      <c r="D1717" s="36">
        <v>234</v>
      </c>
      <c r="E1717" s="28">
        <v>1.73</v>
      </c>
      <c r="F1717" s="65">
        <v>404.82</v>
      </c>
    </row>
    <row r="1718" spans="1:6" ht="15" x14ac:dyDescent="0.2">
      <c r="A1718" s="116">
        <v>15</v>
      </c>
      <c r="B1718" s="37" t="s">
        <v>22</v>
      </c>
      <c r="C1718" s="116" t="s">
        <v>5</v>
      </c>
      <c r="D1718" s="36">
        <v>234</v>
      </c>
      <c r="E1718" s="28">
        <v>0.92</v>
      </c>
      <c r="F1718" s="65">
        <v>215.28</v>
      </c>
    </row>
    <row r="1719" spans="1:6" ht="15" x14ac:dyDescent="0.2">
      <c r="A1719" s="116">
        <v>16</v>
      </c>
      <c r="B1719" s="37" t="s">
        <v>16</v>
      </c>
      <c r="C1719" s="116" t="s">
        <v>5</v>
      </c>
      <c r="D1719" s="36">
        <v>234</v>
      </c>
      <c r="E1719" s="28">
        <v>0.71</v>
      </c>
      <c r="F1719" s="65">
        <v>166.14</v>
      </c>
    </row>
    <row r="1720" spans="1:6" ht="15" x14ac:dyDescent="0.2">
      <c r="A1720" s="116">
        <v>17</v>
      </c>
      <c r="B1720" s="37" t="s">
        <v>17</v>
      </c>
      <c r="C1720" s="116" t="s">
        <v>5</v>
      </c>
      <c r="D1720" s="36">
        <v>234</v>
      </c>
      <c r="E1720" s="28">
        <v>0.85</v>
      </c>
      <c r="F1720" s="65">
        <v>198.9</v>
      </c>
    </row>
    <row r="1721" spans="1:6" ht="15" x14ac:dyDescent="0.2">
      <c r="A1721" s="48"/>
      <c r="B1721" s="39"/>
      <c r="C1721" s="39"/>
      <c r="D1721" s="40"/>
      <c r="E1721" s="110" t="s">
        <v>81</v>
      </c>
      <c r="F1721" s="73">
        <v>61719.323099999994</v>
      </c>
    </row>
    <row r="1722" spans="1:6" ht="15" x14ac:dyDescent="0.2">
      <c r="A1722" s="39"/>
      <c r="B1722" s="39"/>
      <c r="C1722" s="39"/>
      <c r="E1722" s="74" t="s">
        <v>82</v>
      </c>
      <c r="F1722" s="73">
        <v>12343.86462</v>
      </c>
    </row>
    <row r="1723" spans="1:6" ht="14.25" x14ac:dyDescent="0.2">
      <c r="A1723" s="49"/>
      <c r="B1723" s="91"/>
      <c r="C1723" s="91"/>
      <c r="D1723" s="86"/>
      <c r="E1723" s="112" t="s">
        <v>83</v>
      </c>
      <c r="F1723" s="73">
        <v>74063.187719999987</v>
      </c>
    </row>
    <row r="1725" spans="1:6" ht="14.25" x14ac:dyDescent="0.2">
      <c r="A1725" s="740" t="s">
        <v>266</v>
      </c>
      <c r="B1725" s="740"/>
      <c r="C1725" s="740"/>
      <c r="D1725" s="740"/>
      <c r="E1725" s="740"/>
      <c r="F1725" s="740"/>
    </row>
    <row r="1726" spans="1:6" ht="14.25" x14ac:dyDescent="0.2">
      <c r="A1726" s="740"/>
      <c r="B1726" s="740"/>
      <c r="C1726" s="740"/>
      <c r="D1726" s="740"/>
      <c r="E1726" s="740"/>
      <c r="F1726" s="740"/>
    </row>
    <row r="1727" spans="1:6" ht="14.25" x14ac:dyDescent="0.2">
      <c r="A1727" s="53" t="s">
        <v>1</v>
      </c>
      <c r="B1727" s="54" t="s">
        <v>2</v>
      </c>
      <c r="C1727" s="55" t="s">
        <v>3</v>
      </c>
      <c r="D1727" s="54" t="s">
        <v>9</v>
      </c>
      <c r="E1727" s="54" t="s">
        <v>13</v>
      </c>
      <c r="F1727" s="56" t="s">
        <v>15</v>
      </c>
    </row>
    <row r="1728" spans="1:6" ht="14.25" x14ac:dyDescent="0.2">
      <c r="A1728" s="57" t="s">
        <v>4</v>
      </c>
      <c r="B1728" s="58"/>
      <c r="C1728" s="59"/>
      <c r="D1728" s="58"/>
      <c r="E1728" s="60" t="s">
        <v>14</v>
      </c>
      <c r="F1728" s="61"/>
    </row>
    <row r="1729" spans="1:6" ht="15" x14ac:dyDescent="0.2">
      <c r="A1729" s="44">
        <v>1</v>
      </c>
      <c r="B1729" s="44">
        <v>2</v>
      </c>
      <c r="C1729" s="44">
        <v>3</v>
      </c>
      <c r="D1729" s="44">
        <v>4</v>
      </c>
      <c r="E1729" s="44">
        <v>5</v>
      </c>
      <c r="F1729" s="44">
        <v>6</v>
      </c>
    </row>
    <row r="1730" spans="1:6" ht="15" x14ac:dyDescent="0.25">
      <c r="A1730" s="62" t="s">
        <v>40</v>
      </c>
      <c r="B1730" s="62" t="s">
        <v>41</v>
      </c>
      <c r="C1730" s="63"/>
      <c r="D1730" s="87"/>
      <c r="E1730" s="87"/>
      <c r="F1730" s="64"/>
    </row>
    <row r="1731" spans="1:6" ht="15" x14ac:dyDescent="0.2">
      <c r="A1731" s="116">
        <v>1</v>
      </c>
      <c r="B1731" s="35" t="s">
        <v>48</v>
      </c>
      <c r="C1731" s="116" t="s">
        <v>5</v>
      </c>
      <c r="D1731" s="89">
        <v>672</v>
      </c>
      <c r="E1731" s="89">
        <v>3.55</v>
      </c>
      <c r="F1731" s="65">
        <v>2385.6</v>
      </c>
    </row>
    <row r="1732" spans="1:6" ht="30" x14ac:dyDescent="0.2">
      <c r="A1732" s="116">
        <v>2</v>
      </c>
      <c r="B1732" s="35" t="s">
        <v>42</v>
      </c>
      <c r="C1732" s="116" t="s">
        <v>274</v>
      </c>
      <c r="D1732" s="89">
        <v>254.4</v>
      </c>
      <c r="E1732" s="89">
        <v>5.43</v>
      </c>
      <c r="F1732" s="65">
        <v>1381.3920000000001</v>
      </c>
    </row>
    <row r="1733" spans="1:6" ht="15" x14ac:dyDescent="0.2">
      <c r="A1733" s="116">
        <v>3</v>
      </c>
      <c r="B1733" s="35" t="s">
        <v>0</v>
      </c>
      <c r="C1733" s="116" t="s">
        <v>5</v>
      </c>
      <c r="D1733" s="89">
        <v>20</v>
      </c>
      <c r="E1733" s="3">
        <v>5.88</v>
      </c>
      <c r="F1733" s="65">
        <v>117.6</v>
      </c>
    </row>
    <row r="1734" spans="1:6" ht="15" x14ac:dyDescent="0.2">
      <c r="A1734" s="116">
        <v>4</v>
      </c>
      <c r="B1734" s="35" t="s">
        <v>25</v>
      </c>
      <c r="C1734" s="116" t="s">
        <v>274</v>
      </c>
      <c r="D1734" s="89">
        <v>30</v>
      </c>
      <c r="E1734" s="3">
        <v>4.46</v>
      </c>
      <c r="F1734" s="65">
        <v>133.80000000000001</v>
      </c>
    </row>
    <row r="1735" spans="1:6" ht="30" x14ac:dyDescent="0.2">
      <c r="A1735" s="116">
        <v>5</v>
      </c>
      <c r="B1735" s="35" t="s">
        <v>96</v>
      </c>
      <c r="C1735" s="34" t="s">
        <v>275</v>
      </c>
      <c r="D1735" s="89">
        <v>28.94</v>
      </c>
      <c r="E1735" s="89">
        <v>16.91</v>
      </c>
      <c r="F1735" s="65">
        <v>489.37540000000001</v>
      </c>
    </row>
    <row r="1736" spans="1:6" ht="30" x14ac:dyDescent="0.2">
      <c r="A1736" s="737">
        <v>6</v>
      </c>
      <c r="B1736" s="35" t="s">
        <v>49</v>
      </c>
      <c r="C1736" s="34"/>
      <c r="D1736" s="89"/>
      <c r="E1736" s="90"/>
      <c r="F1736" s="65"/>
    </row>
    <row r="1737" spans="1:6" ht="15" x14ac:dyDescent="0.2">
      <c r="A1737" s="738"/>
      <c r="B1737" s="4" t="s">
        <v>104</v>
      </c>
      <c r="C1737" s="34" t="s">
        <v>275</v>
      </c>
      <c r="D1737" s="89">
        <v>342.03</v>
      </c>
      <c r="E1737" s="6">
        <v>6.78</v>
      </c>
      <c r="F1737" s="65">
        <v>2318.9634000000001</v>
      </c>
    </row>
    <row r="1738" spans="1:6" ht="15" x14ac:dyDescent="0.2">
      <c r="A1738" s="738"/>
      <c r="B1738" s="5" t="s">
        <v>105</v>
      </c>
      <c r="C1738" s="34" t="s">
        <v>275</v>
      </c>
      <c r="D1738" s="89">
        <v>85.51</v>
      </c>
      <c r="E1738" s="7">
        <v>24.85</v>
      </c>
      <c r="F1738" s="65">
        <v>2124.9235000000003</v>
      </c>
    </row>
    <row r="1739" spans="1:6" ht="30" x14ac:dyDescent="0.2">
      <c r="A1739" s="116">
        <v>7</v>
      </c>
      <c r="B1739" s="46" t="s">
        <v>26</v>
      </c>
      <c r="C1739" s="34" t="s">
        <v>275</v>
      </c>
      <c r="D1739" s="89">
        <v>85.51</v>
      </c>
      <c r="E1739" s="8">
        <v>6.49</v>
      </c>
      <c r="F1739" s="65">
        <v>554.95990000000006</v>
      </c>
    </row>
    <row r="1740" spans="1:6" ht="15" x14ac:dyDescent="0.2">
      <c r="A1740" s="116">
        <v>8</v>
      </c>
      <c r="B1740" s="47" t="s">
        <v>27</v>
      </c>
      <c r="C1740" s="34" t="s">
        <v>275</v>
      </c>
      <c r="D1740" s="89">
        <v>85.51</v>
      </c>
      <c r="E1740" s="9">
        <v>4.8899999999999997</v>
      </c>
      <c r="F1740" s="65">
        <v>418.14389999999997</v>
      </c>
    </row>
    <row r="1741" spans="1:6" ht="30" x14ac:dyDescent="0.2">
      <c r="A1741" s="116">
        <v>9</v>
      </c>
      <c r="B1741" s="43" t="s">
        <v>95</v>
      </c>
      <c r="C1741" s="34" t="s">
        <v>275</v>
      </c>
      <c r="D1741" s="89">
        <v>427.54</v>
      </c>
      <c r="E1741" s="10">
        <v>14.6</v>
      </c>
      <c r="F1741" s="65">
        <v>6242.0839999999998</v>
      </c>
    </row>
    <row r="1742" spans="1:6" ht="15" x14ac:dyDescent="0.2">
      <c r="A1742" s="116">
        <v>10</v>
      </c>
      <c r="B1742" s="37" t="s">
        <v>276</v>
      </c>
      <c r="C1742" s="116" t="s">
        <v>274</v>
      </c>
      <c r="D1742" s="89">
        <v>518.4</v>
      </c>
      <c r="E1742" s="11">
        <v>4.2300000000000004</v>
      </c>
      <c r="F1742" s="65">
        <v>2192.8320000000003</v>
      </c>
    </row>
    <row r="1743" spans="1:6" ht="60" x14ac:dyDescent="0.2">
      <c r="A1743" s="116">
        <v>11</v>
      </c>
      <c r="B1743" s="84" t="s">
        <v>84</v>
      </c>
      <c r="C1743" s="34" t="s">
        <v>275</v>
      </c>
      <c r="D1743" s="89">
        <v>109.55</v>
      </c>
      <c r="E1743" s="12">
        <v>41.85</v>
      </c>
      <c r="F1743" s="65">
        <v>4584.6675000000005</v>
      </c>
    </row>
    <row r="1744" spans="1:6" ht="45" x14ac:dyDescent="0.2">
      <c r="A1744" s="116">
        <v>12</v>
      </c>
      <c r="B1744" s="85" t="s">
        <v>148</v>
      </c>
      <c r="C1744" s="34" t="s">
        <v>275</v>
      </c>
      <c r="D1744" s="89">
        <v>194.29</v>
      </c>
      <c r="E1744" s="13">
        <v>40.200000000000003</v>
      </c>
      <c r="F1744" s="65">
        <v>7810.4580000000005</v>
      </c>
    </row>
    <row r="1745" spans="1:6" ht="15" x14ac:dyDescent="0.2">
      <c r="A1745" s="116">
        <v>13</v>
      </c>
      <c r="B1745" s="37" t="s">
        <v>7</v>
      </c>
      <c r="C1745" s="116" t="s">
        <v>8</v>
      </c>
      <c r="D1745" s="36">
        <v>6</v>
      </c>
      <c r="E1745" s="14">
        <v>82.8</v>
      </c>
      <c r="F1745" s="65">
        <v>496.79999999999995</v>
      </c>
    </row>
    <row r="1746" spans="1:6" ht="15" x14ac:dyDescent="0.25">
      <c r="A1746" s="116">
        <v>14</v>
      </c>
      <c r="B1746" s="32" t="s">
        <v>106</v>
      </c>
      <c r="C1746" s="83" t="s">
        <v>5</v>
      </c>
      <c r="D1746" s="89">
        <v>20</v>
      </c>
      <c r="E1746" s="15">
        <v>35.97</v>
      </c>
      <c r="F1746" s="65">
        <v>719.4</v>
      </c>
    </row>
    <row r="1747" spans="1:6" ht="15" x14ac:dyDescent="0.2">
      <c r="A1747" s="116">
        <v>15</v>
      </c>
      <c r="B1747" s="38" t="s">
        <v>85</v>
      </c>
      <c r="C1747" s="116" t="s">
        <v>274</v>
      </c>
      <c r="D1747" s="89">
        <v>30</v>
      </c>
      <c r="E1747" s="15">
        <v>43.88</v>
      </c>
      <c r="F1747" s="65">
        <v>1316.4</v>
      </c>
    </row>
    <row r="1748" spans="1:6" ht="30" x14ac:dyDescent="0.2">
      <c r="A1748" s="116">
        <v>16</v>
      </c>
      <c r="B1748" s="31" t="s">
        <v>101</v>
      </c>
      <c r="C1748" s="116" t="s">
        <v>12</v>
      </c>
      <c r="D1748" s="89">
        <v>24.42</v>
      </c>
      <c r="E1748" s="16">
        <v>189.85</v>
      </c>
      <c r="F1748" s="65">
        <v>4636.1370000000006</v>
      </c>
    </row>
    <row r="1749" spans="1:6" ht="15" x14ac:dyDescent="0.2">
      <c r="A1749" s="116">
        <v>17</v>
      </c>
      <c r="B1749" s="31" t="s">
        <v>124</v>
      </c>
      <c r="C1749" s="116" t="s">
        <v>274</v>
      </c>
      <c r="D1749" s="89">
        <v>254.4</v>
      </c>
      <c r="E1749" s="16">
        <v>1.8</v>
      </c>
      <c r="F1749" s="65">
        <v>457.92</v>
      </c>
    </row>
    <row r="1750" spans="1:6" ht="15" x14ac:dyDescent="0.2">
      <c r="A1750" s="116">
        <v>18</v>
      </c>
      <c r="B1750" s="31" t="s">
        <v>125</v>
      </c>
      <c r="C1750" s="116" t="s">
        <v>274</v>
      </c>
      <c r="D1750" s="89">
        <v>254.4</v>
      </c>
      <c r="E1750" s="16">
        <v>1.58</v>
      </c>
      <c r="F1750" s="65">
        <v>401.95200000000006</v>
      </c>
    </row>
    <row r="1751" spans="1:6" ht="30" x14ac:dyDescent="0.2">
      <c r="A1751" s="116">
        <v>19</v>
      </c>
      <c r="B1751" s="31" t="s">
        <v>102</v>
      </c>
      <c r="C1751" s="68" t="s">
        <v>12</v>
      </c>
      <c r="D1751" s="89">
        <v>23.4</v>
      </c>
      <c r="E1751" s="16">
        <v>180.98</v>
      </c>
      <c r="F1751" s="65">
        <v>4234.9319999999998</v>
      </c>
    </row>
    <row r="1752" spans="1:6" ht="30" x14ac:dyDescent="0.2">
      <c r="A1752" s="116">
        <v>20</v>
      </c>
      <c r="B1752" s="22" t="s">
        <v>103</v>
      </c>
      <c r="C1752" s="23" t="s">
        <v>12</v>
      </c>
      <c r="D1752" s="89">
        <v>33.58</v>
      </c>
      <c r="E1752" s="30">
        <v>145.56</v>
      </c>
      <c r="F1752" s="65">
        <v>4887.9048000000003</v>
      </c>
    </row>
    <row r="1753" spans="1:6" ht="45" x14ac:dyDescent="0.2">
      <c r="A1753" s="116">
        <v>21</v>
      </c>
      <c r="B1753" s="92" t="s">
        <v>107</v>
      </c>
      <c r="C1753" s="68" t="s">
        <v>275</v>
      </c>
      <c r="D1753" s="89">
        <v>117.02</v>
      </c>
      <c r="E1753" s="13">
        <v>40.200000000000003</v>
      </c>
      <c r="F1753" s="65">
        <v>4704.2039999999997</v>
      </c>
    </row>
    <row r="1754" spans="1:6" ht="15" x14ac:dyDescent="0.2">
      <c r="A1754" s="116">
        <v>22</v>
      </c>
      <c r="B1754" s="67" t="s">
        <v>65</v>
      </c>
      <c r="C1754" s="114" t="s">
        <v>5</v>
      </c>
      <c r="D1754" s="89">
        <v>672</v>
      </c>
      <c r="E1754" s="19">
        <v>3.15</v>
      </c>
      <c r="F1754" s="65">
        <v>2116.7999999999997</v>
      </c>
    </row>
    <row r="1755" spans="1:6" ht="15" x14ac:dyDescent="0.2">
      <c r="A1755" s="39"/>
      <c r="B1755" s="69"/>
      <c r="C1755" s="70"/>
      <c r="D1755" s="79"/>
      <c r="E1755" s="71"/>
      <c r="F1755" s="65"/>
    </row>
    <row r="1756" spans="1:6" ht="15" x14ac:dyDescent="0.25">
      <c r="A1756" s="62" t="s">
        <v>43</v>
      </c>
      <c r="B1756" s="62" t="s">
        <v>44</v>
      </c>
      <c r="C1756" s="63"/>
      <c r="D1756" s="88"/>
      <c r="E1756" s="88"/>
      <c r="F1756" s="65"/>
    </row>
    <row r="1757" spans="1:6" ht="15" x14ac:dyDescent="0.25">
      <c r="A1757" s="116">
        <v>1</v>
      </c>
      <c r="B1757" s="77" t="s">
        <v>129</v>
      </c>
      <c r="C1757" s="34" t="s">
        <v>5</v>
      </c>
      <c r="D1757" s="36">
        <v>288</v>
      </c>
      <c r="E1757" s="25">
        <v>27.92</v>
      </c>
      <c r="F1757" s="65">
        <v>8040.9600000000009</v>
      </c>
    </row>
    <row r="1758" spans="1:6" ht="15" x14ac:dyDescent="0.2">
      <c r="A1758" s="116">
        <v>2</v>
      </c>
      <c r="B1758" s="37" t="s">
        <v>114</v>
      </c>
      <c r="C1758" s="78" t="s">
        <v>6</v>
      </c>
      <c r="D1758" s="36">
        <v>1</v>
      </c>
      <c r="E1758" s="25">
        <v>29.75</v>
      </c>
      <c r="F1758" s="65">
        <v>29.75</v>
      </c>
    </row>
    <row r="1759" spans="1:6" ht="30" x14ac:dyDescent="0.25">
      <c r="A1759" s="116">
        <v>3</v>
      </c>
      <c r="B1759" s="81" t="s">
        <v>118</v>
      </c>
      <c r="C1759" s="116" t="s">
        <v>6</v>
      </c>
      <c r="D1759" s="36">
        <v>1</v>
      </c>
      <c r="E1759" s="17">
        <v>36.03</v>
      </c>
      <c r="F1759" s="65">
        <v>36.03</v>
      </c>
    </row>
    <row r="1760" spans="1:6" ht="15" x14ac:dyDescent="0.2">
      <c r="A1760" s="116">
        <v>4</v>
      </c>
      <c r="B1760" s="37" t="s">
        <v>224</v>
      </c>
      <c r="C1760" s="116" t="s">
        <v>6</v>
      </c>
      <c r="D1760" s="36">
        <v>1</v>
      </c>
      <c r="E1760" s="89">
        <v>297.41000000000003</v>
      </c>
      <c r="F1760" s="65">
        <v>297.41000000000003</v>
      </c>
    </row>
    <row r="1761" spans="1:6" ht="15" x14ac:dyDescent="0.2">
      <c r="A1761" s="116">
        <v>5</v>
      </c>
      <c r="B1761" s="37" t="s">
        <v>146</v>
      </c>
      <c r="C1761" s="116" t="s">
        <v>6</v>
      </c>
      <c r="D1761" s="36">
        <v>1</v>
      </c>
      <c r="E1761" s="89">
        <v>285.56</v>
      </c>
      <c r="F1761" s="65">
        <v>285.56</v>
      </c>
    </row>
    <row r="1762" spans="1:6" ht="15" x14ac:dyDescent="0.2">
      <c r="A1762" s="116">
        <v>6</v>
      </c>
      <c r="B1762" s="37" t="s">
        <v>133</v>
      </c>
      <c r="C1762" s="116" t="s">
        <v>6</v>
      </c>
      <c r="D1762" s="36">
        <v>12</v>
      </c>
      <c r="E1762" s="89">
        <v>276.11</v>
      </c>
      <c r="F1762" s="65">
        <v>3313.32</v>
      </c>
    </row>
    <row r="1763" spans="1:6" ht="15" x14ac:dyDescent="0.2">
      <c r="A1763" s="116">
        <v>7</v>
      </c>
      <c r="B1763" s="37" t="s">
        <v>134</v>
      </c>
      <c r="C1763" s="116" t="s">
        <v>6</v>
      </c>
      <c r="D1763" s="36">
        <v>6</v>
      </c>
      <c r="E1763" s="89">
        <v>261.75</v>
      </c>
      <c r="F1763" s="65">
        <v>1570.5</v>
      </c>
    </row>
    <row r="1764" spans="1:6" ht="15" x14ac:dyDescent="0.2">
      <c r="A1764" s="116">
        <v>8</v>
      </c>
      <c r="B1764" s="37" t="s">
        <v>132</v>
      </c>
      <c r="C1764" s="116" t="s">
        <v>6</v>
      </c>
      <c r="D1764" s="36">
        <v>14</v>
      </c>
      <c r="E1764" s="25">
        <v>35.89</v>
      </c>
      <c r="F1764" s="65">
        <v>502.46000000000004</v>
      </c>
    </row>
    <row r="1765" spans="1:6" ht="15" x14ac:dyDescent="0.2">
      <c r="A1765" s="116">
        <v>9</v>
      </c>
      <c r="B1765" s="37" t="s">
        <v>80</v>
      </c>
      <c r="C1765" s="116" t="s">
        <v>5</v>
      </c>
      <c r="D1765" s="36">
        <v>288</v>
      </c>
      <c r="E1765" s="28">
        <v>1.73</v>
      </c>
      <c r="F1765" s="65">
        <v>498.24</v>
      </c>
    </row>
    <row r="1766" spans="1:6" ht="15" x14ac:dyDescent="0.2">
      <c r="A1766" s="116">
        <v>10</v>
      </c>
      <c r="B1766" s="37" t="s">
        <v>22</v>
      </c>
      <c r="C1766" s="116" t="s">
        <v>5</v>
      </c>
      <c r="D1766" s="36">
        <v>288</v>
      </c>
      <c r="E1766" s="28">
        <v>0.92</v>
      </c>
      <c r="F1766" s="65">
        <v>264.96000000000004</v>
      </c>
    </row>
    <row r="1767" spans="1:6" ht="15" x14ac:dyDescent="0.2">
      <c r="A1767" s="116">
        <v>11</v>
      </c>
      <c r="B1767" s="37" t="s">
        <v>16</v>
      </c>
      <c r="C1767" s="116" t="s">
        <v>5</v>
      </c>
      <c r="D1767" s="36">
        <v>288</v>
      </c>
      <c r="E1767" s="28">
        <v>0.71</v>
      </c>
      <c r="F1767" s="65">
        <v>204.48</v>
      </c>
    </row>
    <row r="1768" spans="1:6" ht="15" x14ac:dyDescent="0.2">
      <c r="A1768" s="116">
        <v>12</v>
      </c>
      <c r="B1768" s="37" t="s">
        <v>17</v>
      </c>
      <c r="C1768" s="116" t="s">
        <v>5</v>
      </c>
      <c r="D1768" s="36">
        <v>288</v>
      </c>
      <c r="E1768" s="28">
        <v>0.85</v>
      </c>
      <c r="F1768" s="65">
        <v>244.79999999999998</v>
      </c>
    </row>
    <row r="1769" spans="1:6" ht="15" x14ac:dyDescent="0.2">
      <c r="A1769" s="48"/>
      <c r="B1769" s="39"/>
      <c r="C1769" s="39"/>
      <c r="D1769" s="40"/>
      <c r="E1769" s="118" t="s">
        <v>81</v>
      </c>
      <c r="F1769" s="73">
        <v>70015.719400000016</v>
      </c>
    </row>
    <row r="1770" spans="1:6" ht="15" x14ac:dyDescent="0.2">
      <c r="A1770" s="39"/>
      <c r="B1770" s="39"/>
      <c r="C1770" s="39"/>
      <c r="E1770" s="74" t="s">
        <v>82</v>
      </c>
      <c r="F1770" s="73">
        <v>14003.143880000003</v>
      </c>
    </row>
    <row r="1771" spans="1:6" ht="14.25" x14ac:dyDescent="0.2">
      <c r="A1771" s="49"/>
      <c r="B1771" s="91"/>
      <c r="C1771" s="91"/>
      <c r="D1771" s="86"/>
      <c r="E1771" s="119" t="s">
        <v>83</v>
      </c>
      <c r="F1771" s="73">
        <v>84018.86328000002</v>
      </c>
    </row>
    <row r="1773" spans="1:6" ht="14.25" x14ac:dyDescent="0.2">
      <c r="A1773" s="740" t="s">
        <v>269</v>
      </c>
      <c r="B1773" s="740"/>
      <c r="C1773" s="740"/>
      <c r="D1773" s="740"/>
      <c r="E1773" s="740"/>
      <c r="F1773" s="740"/>
    </row>
    <row r="1774" spans="1:6" ht="14.25" x14ac:dyDescent="0.2">
      <c r="A1774" s="740"/>
      <c r="B1774" s="740"/>
      <c r="C1774" s="740"/>
      <c r="D1774" s="740"/>
      <c r="E1774" s="740"/>
      <c r="F1774" s="740"/>
    </row>
    <row r="1775" spans="1:6" ht="14.25" x14ac:dyDescent="0.2">
      <c r="A1775" s="53" t="s">
        <v>1</v>
      </c>
      <c r="B1775" s="54" t="s">
        <v>2</v>
      </c>
      <c r="C1775" s="55" t="s">
        <v>3</v>
      </c>
      <c r="D1775" s="54" t="s">
        <v>9</v>
      </c>
      <c r="E1775" s="54" t="s">
        <v>13</v>
      </c>
      <c r="F1775" s="56" t="s">
        <v>15</v>
      </c>
    </row>
    <row r="1776" spans="1:6" ht="14.25" x14ac:dyDescent="0.2">
      <c r="A1776" s="57" t="s">
        <v>4</v>
      </c>
      <c r="B1776" s="58"/>
      <c r="C1776" s="59"/>
      <c r="D1776" s="58"/>
      <c r="E1776" s="60" t="s">
        <v>14</v>
      </c>
      <c r="F1776" s="61"/>
    </row>
    <row r="1777" spans="1:6" ht="15" x14ac:dyDescent="0.2">
      <c r="A1777" s="44">
        <v>1</v>
      </c>
      <c r="B1777" s="44">
        <v>2</v>
      </c>
      <c r="C1777" s="44">
        <v>3</v>
      </c>
      <c r="D1777" s="44">
        <v>4</v>
      </c>
      <c r="E1777" s="44">
        <v>5</v>
      </c>
      <c r="F1777" s="44">
        <v>6</v>
      </c>
    </row>
    <row r="1778" spans="1:6" ht="15" x14ac:dyDescent="0.25">
      <c r="A1778" s="62" t="s">
        <v>40</v>
      </c>
      <c r="B1778" s="62" t="s">
        <v>41</v>
      </c>
      <c r="C1778" s="63"/>
      <c r="D1778" s="87"/>
      <c r="E1778" s="87"/>
      <c r="F1778" s="64"/>
    </row>
    <row r="1779" spans="1:6" ht="15" x14ac:dyDescent="0.2">
      <c r="A1779" s="116">
        <v>1</v>
      </c>
      <c r="B1779" s="35" t="s">
        <v>48</v>
      </c>
      <c r="C1779" s="116" t="s">
        <v>5</v>
      </c>
      <c r="D1779" s="89">
        <v>210</v>
      </c>
      <c r="E1779" s="89">
        <v>3.55</v>
      </c>
      <c r="F1779" s="65">
        <v>745.5</v>
      </c>
    </row>
    <row r="1780" spans="1:6" ht="30" x14ac:dyDescent="0.2">
      <c r="A1780" s="116">
        <v>2</v>
      </c>
      <c r="B1780" s="35" t="s">
        <v>42</v>
      </c>
      <c r="C1780" s="116" t="s">
        <v>274</v>
      </c>
      <c r="D1780" s="89">
        <v>81.3</v>
      </c>
      <c r="E1780" s="89">
        <v>5.43</v>
      </c>
      <c r="F1780" s="65">
        <v>441.45899999999995</v>
      </c>
    </row>
    <row r="1781" spans="1:6" ht="15" x14ac:dyDescent="0.2">
      <c r="A1781" s="116">
        <v>3</v>
      </c>
      <c r="B1781" s="35" t="s">
        <v>0</v>
      </c>
      <c r="C1781" s="116" t="s">
        <v>5</v>
      </c>
      <c r="D1781" s="89">
        <v>6</v>
      </c>
      <c r="E1781" s="3">
        <v>5.88</v>
      </c>
      <c r="F1781" s="65">
        <v>35.28</v>
      </c>
    </row>
    <row r="1782" spans="1:6" ht="15" x14ac:dyDescent="0.2">
      <c r="A1782" s="116">
        <v>4</v>
      </c>
      <c r="B1782" s="35" t="s">
        <v>25</v>
      </c>
      <c r="C1782" s="116" t="s">
        <v>274</v>
      </c>
      <c r="D1782" s="89">
        <v>6</v>
      </c>
      <c r="E1782" s="3">
        <v>4.46</v>
      </c>
      <c r="F1782" s="65">
        <v>26.759999999999998</v>
      </c>
    </row>
    <row r="1783" spans="1:6" ht="30" x14ac:dyDescent="0.2">
      <c r="A1783" s="116">
        <v>5</v>
      </c>
      <c r="B1783" s="35" t="s">
        <v>96</v>
      </c>
      <c r="C1783" s="34" t="s">
        <v>275</v>
      </c>
      <c r="D1783" s="89">
        <v>9.0299999999999994</v>
      </c>
      <c r="E1783" s="89">
        <v>16.91</v>
      </c>
      <c r="F1783" s="65">
        <v>152.69729999999998</v>
      </c>
    </row>
    <row r="1784" spans="1:6" ht="30" x14ac:dyDescent="0.2">
      <c r="A1784" s="737">
        <v>6</v>
      </c>
      <c r="B1784" s="35" t="s">
        <v>49</v>
      </c>
      <c r="C1784" s="34"/>
      <c r="D1784" s="89"/>
      <c r="E1784" s="90"/>
      <c r="F1784" s="65"/>
    </row>
    <row r="1785" spans="1:6" ht="15" x14ac:dyDescent="0.2">
      <c r="A1785" s="738"/>
      <c r="B1785" s="4" t="s">
        <v>104</v>
      </c>
      <c r="C1785" s="34" t="s">
        <v>275</v>
      </c>
      <c r="D1785" s="89">
        <v>107.3</v>
      </c>
      <c r="E1785" s="6">
        <v>6.78</v>
      </c>
      <c r="F1785" s="65">
        <v>727.49400000000003</v>
      </c>
    </row>
    <row r="1786" spans="1:6" ht="15" x14ac:dyDescent="0.2">
      <c r="A1786" s="739"/>
      <c r="B1786" s="5" t="s">
        <v>105</v>
      </c>
      <c r="C1786" s="34" t="s">
        <v>275</v>
      </c>
      <c r="D1786" s="89">
        <v>26.83</v>
      </c>
      <c r="E1786" s="7">
        <v>24.85</v>
      </c>
      <c r="F1786" s="65">
        <v>666.72550000000001</v>
      </c>
    </row>
    <row r="1787" spans="1:6" ht="30" x14ac:dyDescent="0.2">
      <c r="A1787" s="117">
        <v>7</v>
      </c>
      <c r="B1787" s="46" t="s">
        <v>26</v>
      </c>
      <c r="C1787" s="34" t="s">
        <v>275</v>
      </c>
      <c r="D1787" s="89">
        <v>26.83</v>
      </c>
      <c r="E1787" s="8">
        <v>6.49</v>
      </c>
      <c r="F1787" s="65">
        <v>174.1267</v>
      </c>
    </row>
    <row r="1788" spans="1:6" ht="15" x14ac:dyDescent="0.2">
      <c r="A1788" s="116">
        <v>8</v>
      </c>
      <c r="B1788" s="47" t="s">
        <v>27</v>
      </c>
      <c r="C1788" s="34" t="s">
        <v>275</v>
      </c>
      <c r="D1788" s="89">
        <v>26.83</v>
      </c>
      <c r="E1788" s="9">
        <v>4.8899999999999997</v>
      </c>
      <c r="F1788" s="65">
        <v>131.19869999999997</v>
      </c>
    </row>
    <row r="1789" spans="1:6" ht="30" x14ac:dyDescent="0.2">
      <c r="A1789" s="117">
        <v>9</v>
      </c>
      <c r="B1789" s="43" t="s">
        <v>95</v>
      </c>
      <c r="C1789" s="34" t="s">
        <v>275</v>
      </c>
      <c r="D1789" s="89">
        <v>134.13</v>
      </c>
      <c r="E1789" s="10">
        <v>14.6</v>
      </c>
      <c r="F1789" s="65">
        <v>1958.2979999999998</v>
      </c>
    </row>
    <row r="1790" spans="1:6" ht="15" x14ac:dyDescent="0.2">
      <c r="A1790" s="116">
        <v>10</v>
      </c>
      <c r="B1790" s="37" t="s">
        <v>276</v>
      </c>
      <c r="C1790" s="116" t="s">
        <v>274</v>
      </c>
      <c r="D1790" s="89">
        <v>172.8</v>
      </c>
      <c r="E1790" s="11">
        <v>4.2300000000000004</v>
      </c>
      <c r="F1790" s="65">
        <v>730.94400000000007</v>
      </c>
    </row>
    <row r="1791" spans="1:6" ht="60" x14ac:dyDescent="0.2">
      <c r="A1791" s="117">
        <v>11</v>
      </c>
      <c r="B1791" s="84" t="s">
        <v>84</v>
      </c>
      <c r="C1791" s="34" t="s">
        <v>275</v>
      </c>
      <c r="D1791" s="89">
        <v>32.81</v>
      </c>
      <c r="E1791" s="12">
        <v>41.85</v>
      </c>
      <c r="F1791" s="65">
        <v>1373.0985000000001</v>
      </c>
    </row>
    <row r="1792" spans="1:6" ht="45" x14ac:dyDescent="0.2">
      <c r="A1792" s="116">
        <v>12</v>
      </c>
      <c r="B1792" s="85" t="s">
        <v>148</v>
      </c>
      <c r="C1792" s="34" t="s">
        <v>275</v>
      </c>
      <c r="D1792" s="89">
        <v>61.57</v>
      </c>
      <c r="E1792" s="13">
        <v>40.200000000000003</v>
      </c>
      <c r="F1792" s="65">
        <v>2475.114</v>
      </c>
    </row>
    <row r="1793" spans="1:6" ht="15" x14ac:dyDescent="0.2">
      <c r="A1793" s="117">
        <v>13</v>
      </c>
      <c r="B1793" s="37" t="s">
        <v>7</v>
      </c>
      <c r="C1793" s="116" t="s">
        <v>8</v>
      </c>
      <c r="D1793" s="36">
        <v>2</v>
      </c>
      <c r="E1793" s="14">
        <v>82.8</v>
      </c>
      <c r="F1793" s="65">
        <v>165.6</v>
      </c>
    </row>
    <row r="1794" spans="1:6" ht="15" x14ac:dyDescent="0.25">
      <c r="A1794" s="116">
        <v>14</v>
      </c>
      <c r="B1794" s="32" t="s">
        <v>106</v>
      </c>
      <c r="C1794" s="83" t="s">
        <v>5</v>
      </c>
      <c r="D1794" s="89">
        <v>6</v>
      </c>
      <c r="E1794" s="15">
        <v>35.97</v>
      </c>
      <c r="F1794" s="65">
        <v>215.82</v>
      </c>
    </row>
    <row r="1795" spans="1:6" ht="15" x14ac:dyDescent="0.2">
      <c r="A1795" s="117">
        <v>15</v>
      </c>
      <c r="B1795" s="38" t="s">
        <v>85</v>
      </c>
      <c r="C1795" s="116" t="s">
        <v>274</v>
      </c>
      <c r="D1795" s="89">
        <v>6</v>
      </c>
      <c r="E1795" s="15">
        <v>43.88</v>
      </c>
      <c r="F1795" s="65">
        <v>263.28000000000003</v>
      </c>
    </row>
    <row r="1796" spans="1:6" ht="30" x14ac:dyDescent="0.2">
      <c r="A1796" s="116">
        <v>16</v>
      </c>
      <c r="B1796" s="31" t="s">
        <v>101</v>
      </c>
      <c r="C1796" s="116" t="s">
        <v>12</v>
      </c>
      <c r="D1796" s="89">
        <v>7.8</v>
      </c>
      <c r="E1796" s="16">
        <v>189.85</v>
      </c>
      <c r="F1796" s="65">
        <v>1480.83</v>
      </c>
    </row>
    <row r="1797" spans="1:6" ht="15" x14ac:dyDescent="0.2">
      <c r="A1797" s="117">
        <v>17</v>
      </c>
      <c r="B1797" s="31" t="s">
        <v>124</v>
      </c>
      <c r="C1797" s="116" t="s">
        <v>274</v>
      </c>
      <c r="D1797" s="89">
        <v>81.3</v>
      </c>
      <c r="E1797" s="16">
        <v>1.8</v>
      </c>
      <c r="F1797" s="65">
        <v>146.34</v>
      </c>
    </row>
    <row r="1798" spans="1:6" ht="15" x14ac:dyDescent="0.2">
      <c r="A1798" s="116">
        <v>18</v>
      </c>
      <c r="B1798" s="31" t="s">
        <v>125</v>
      </c>
      <c r="C1798" s="116" t="s">
        <v>274</v>
      </c>
      <c r="D1798" s="89">
        <v>81.3</v>
      </c>
      <c r="E1798" s="16">
        <v>1.58</v>
      </c>
      <c r="F1798" s="65">
        <v>128.45400000000001</v>
      </c>
    </row>
    <row r="1799" spans="1:6" ht="30" x14ac:dyDescent="0.2">
      <c r="A1799" s="117">
        <v>19</v>
      </c>
      <c r="B1799" s="31" t="s">
        <v>102</v>
      </c>
      <c r="C1799" s="68" t="s">
        <v>12</v>
      </c>
      <c r="D1799" s="89">
        <v>7.48</v>
      </c>
      <c r="E1799" s="16">
        <v>180.98</v>
      </c>
      <c r="F1799" s="65">
        <v>1353.7303999999999</v>
      </c>
    </row>
    <row r="1800" spans="1:6" ht="30" x14ac:dyDescent="0.2">
      <c r="A1800" s="116">
        <v>20</v>
      </c>
      <c r="B1800" s="22" t="s">
        <v>103</v>
      </c>
      <c r="C1800" s="23" t="s">
        <v>12</v>
      </c>
      <c r="D1800" s="89">
        <v>10.73</v>
      </c>
      <c r="E1800" s="30">
        <v>145.56</v>
      </c>
      <c r="F1800" s="65">
        <v>1561.8588</v>
      </c>
    </row>
    <row r="1801" spans="1:6" ht="45" x14ac:dyDescent="0.2">
      <c r="A1801" s="117">
        <v>21</v>
      </c>
      <c r="B1801" s="92" t="s">
        <v>151</v>
      </c>
      <c r="C1801" s="68" t="s">
        <v>275</v>
      </c>
      <c r="D1801" s="89">
        <v>37.4</v>
      </c>
      <c r="E1801" s="13">
        <v>40.200000000000003</v>
      </c>
      <c r="F1801" s="65">
        <v>1503.48</v>
      </c>
    </row>
    <row r="1802" spans="1:6" ht="15" x14ac:dyDescent="0.2">
      <c r="A1802" s="116">
        <v>22</v>
      </c>
      <c r="B1802" s="67" t="s">
        <v>65</v>
      </c>
      <c r="C1802" s="114" t="s">
        <v>5</v>
      </c>
      <c r="D1802" s="89">
        <v>210</v>
      </c>
      <c r="E1802" s="19">
        <v>3.15</v>
      </c>
      <c r="F1802" s="65">
        <v>661.5</v>
      </c>
    </row>
    <row r="1803" spans="1:6" ht="15" x14ac:dyDescent="0.2">
      <c r="A1803" s="116"/>
      <c r="B1803" s="69"/>
      <c r="C1803" s="70"/>
      <c r="D1803" s="79"/>
      <c r="E1803" s="71"/>
      <c r="F1803" s="65"/>
    </row>
    <row r="1804" spans="1:6" ht="15" x14ac:dyDescent="0.25">
      <c r="A1804" s="62" t="s">
        <v>43</v>
      </c>
      <c r="B1804" s="62" t="s">
        <v>44</v>
      </c>
      <c r="C1804" s="63"/>
      <c r="D1804" s="88"/>
      <c r="E1804" s="88"/>
      <c r="F1804" s="65"/>
    </row>
    <row r="1805" spans="1:6" ht="15" x14ac:dyDescent="0.25">
      <c r="A1805" s="116">
        <v>1</v>
      </c>
      <c r="B1805" s="77" t="s">
        <v>23</v>
      </c>
      <c r="C1805" s="34" t="s">
        <v>5</v>
      </c>
      <c r="D1805" s="36">
        <v>96</v>
      </c>
      <c r="E1805" s="25">
        <v>22.18</v>
      </c>
      <c r="F1805" s="65">
        <v>2129.2799999999997</v>
      </c>
    </row>
    <row r="1806" spans="1:6" ht="15" x14ac:dyDescent="0.2">
      <c r="A1806" s="116">
        <v>2</v>
      </c>
      <c r="B1806" s="37" t="s">
        <v>24</v>
      </c>
      <c r="C1806" s="116" t="s">
        <v>6</v>
      </c>
      <c r="D1806" s="36">
        <v>1</v>
      </c>
      <c r="E1806" s="25">
        <v>69</v>
      </c>
      <c r="F1806" s="65">
        <v>69</v>
      </c>
    </row>
    <row r="1807" spans="1:6" ht="15" x14ac:dyDescent="0.2">
      <c r="A1807" s="116">
        <v>3</v>
      </c>
      <c r="B1807" s="26" t="s">
        <v>145</v>
      </c>
      <c r="C1807" s="116" t="s">
        <v>6</v>
      </c>
      <c r="D1807" s="36">
        <v>1</v>
      </c>
      <c r="E1807" s="89">
        <v>104.78</v>
      </c>
      <c r="F1807" s="65">
        <v>104.78</v>
      </c>
    </row>
    <row r="1808" spans="1:6" ht="15" x14ac:dyDescent="0.2">
      <c r="A1808" s="116">
        <v>4</v>
      </c>
      <c r="B1808" s="37" t="s">
        <v>18</v>
      </c>
      <c r="C1808" s="78" t="s">
        <v>6</v>
      </c>
      <c r="D1808" s="36">
        <v>4</v>
      </c>
      <c r="E1808" s="25">
        <v>26.13</v>
      </c>
      <c r="F1808" s="65">
        <v>104.52</v>
      </c>
    </row>
    <row r="1809" spans="1:6" ht="30" x14ac:dyDescent="0.2">
      <c r="A1809" s="116">
        <v>5</v>
      </c>
      <c r="B1809" s="43" t="s">
        <v>19</v>
      </c>
      <c r="C1809" s="116" t="s">
        <v>6</v>
      </c>
      <c r="D1809" s="36">
        <v>2</v>
      </c>
      <c r="E1809" s="18">
        <v>460.86</v>
      </c>
      <c r="F1809" s="65">
        <v>921.72</v>
      </c>
    </row>
    <row r="1810" spans="1:6" ht="30" x14ac:dyDescent="0.25">
      <c r="A1810" s="116">
        <v>6</v>
      </c>
      <c r="B1810" s="81" t="s">
        <v>45</v>
      </c>
      <c r="C1810" s="116" t="s">
        <v>6</v>
      </c>
      <c r="D1810" s="36">
        <v>4</v>
      </c>
      <c r="E1810" s="17">
        <v>29.36</v>
      </c>
      <c r="F1810" s="65">
        <v>117.44</v>
      </c>
    </row>
    <row r="1811" spans="1:6" ht="15" x14ac:dyDescent="0.2">
      <c r="A1811" s="116">
        <v>7</v>
      </c>
      <c r="B1811" s="37" t="s">
        <v>20</v>
      </c>
      <c r="C1811" s="116" t="s">
        <v>6</v>
      </c>
      <c r="D1811" s="36">
        <v>1</v>
      </c>
      <c r="E1811" s="21">
        <v>870.85</v>
      </c>
      <c r="F1811" s="65">
        <v>870.85</v>
      </c>
    </row>
    <row r="1812" spans="1:6" ht="15" x14ac:dyDescent="0.2">
      <c r="A1812" s="116">
        <v>8</v>
      </c>
      <c r="B1812" s="37" t="s">
        <v>28</v>
      </c>
      <c r="C1812" s="116" t="s">
        <v>6</v>
      </c>
      <c r="D1812" s="36">
        <v>1</v>
      </c>
      <c r="E1812" s="20">
        <v>9.75</v>
      </c>
      <c r="F1812" s="65">
        <v>9.75</v>
      </c>
    </row>
    <row r="1813" spans="1:6" ht="15" x14ac:dyDescent="0.2">
      <c r="A1813" s="116">
        <v>9</v>
      </c>
      <c r="B1813" s="37" t="s">
        <v>21</v>
      </c>
      <c r="C1813" s="116" t="s">
        <v>6</v>
      </c>
      <c r="D1813" s="36">
        <v>4</v>
      </c>
      <c r="E1813" s="27">
        <v>25.6</v>
      </c>
      <c r="F1813" s="65">
        <v>102.4</v>
      </c>
    </row>
    <row r="1814" spans="1:6" ht="15" x14ac:dyDescent="0.2">
      <c r="A1814" s="116">
        <v>10</v>
      </c>
      <c r="B1814" s="37" t="s">
        <v>98</v>
      </c>
      <c r="C1814" s="116" t="s">
        <v>6</v>
      </c>
      <c r="D1814" s="36">
        <v>6</v>
      </c>
      <c r="E1814" s="89">
        <v>256.11</v>
      </c>
      <c r="F1814" s="65">
        <v>1536.66</v>
      </c>
    </row>
    <row r="1815" spans="1:6" ht="15" x14ac:dyDescent="0.2">
      <c r="A1815" s="116">
        <v>11</v>
      </c>
      <c r="B1815" s="37" t="s">
        <v>132</v>
      </c>
      <c r="C1815" s="116" t="s">
        <v>6</v>
      </c>
      <c r="D1815" s="36">
        <v>2</v>
      </c>
      <c r="E1815" s="25">
        <v>35.89</v>
      </c>
      <c r="F1815" s="65">
        <v>71.78</v>
      </c>
    </row>
    <row r="1816" spans="1:6" ht="15" x14ac:dyDescent="0.2">
      <c r="A1816" s="116">
        <v>12</v>
      </c>
      <c r="B1816" s="37" t="s">
        <v>51</v>
      </c>
      <c r="C1816" s="116" t="s">
        <v>6</v>
      </c>
      <c r="D1816" s="36">
        <v>5</v>
      </c>
      <c r="E1816" s="25">
        <v>29.65</v>
      </c>
      <c r="F1816" s="65">
        <v>148.25</v>
      </c>
    </row>
    <row r="1817" spans="1:6" ht="15" x14ac:dyDescent="0.2">
      <c r="A1817" s="116">
        <v>13</v>
      </c>
      <c r="B1817" s="37" t="s">
        <v>80</v>
      </c>
      <c r="C1817" s="116" t="s">
        <v>5</v>
      </c>
      <c r="D1817" s="36">
        <v>96</v>
      </c>
      <c r="E1817" s="28">
        <v>1.73</v>
      </c>
      <c r="F1817" s="65">
        <v>166.07999999999998</v>
      </c>
    </row>
    <row r="1818" spans="1:6" ht="15" x14ac:dyDescent="0.2">
      <c r="A1818" s="116">
        <v>14</v>
      </c>
      <c r="B1818" s="37" t="s">
        <v>22</v>
      </c>
      <c r="C1818" s="116" t="s">
        <v>5</v>
      </c>
      <c r="D1818" s="36">
        <v>96</v>
      </c>
      <c r="E1818" s="28">
        <v>0.92</v>
      </c>
      <c r="F1818" s="65">
        <v>88.320000000000007</v>
      </c>
    </row>
    <row r="1819" spans="1:6" ht="15" x14ac:dyDescent="0.2">
      <c r="A1819" s="116">
        <v>15</v>
      </c>
      <c r="B1819" s="37" t="s">
        <v>16</v>
      </c>
      <c r="C1819" s="116" t="s">
        <v>5</v>
      </c>
      <c r="D1819" s="36">
        <v>96</v>
      </c>
      <c r="E1819" s="28">
        <v>0.71</v>
      </c>
      <c r="F1819" s="65">
        <v>68.16</v>
      </c>
    </row>
    <row r="1820" spans="1:6" ht="15" x14ac:dyDescent="0.2">
      <c r="A1820" s="116">
        <v>16</v>
      </c>
      <c r="B1820" s="37" t="s">
        <v>17</v>
      </c>
      <c r="C1820" s="116" t="s">
        <v>5</v>
      </c>
      <c r="D1820" s="36">
        <v>96</v>
      </c>
      <c r="E1820" s="28">
        <v>0.85</v>
      </c>
      <c r="F1820" s="65">
        <v>81.599999999999994</v>
      </c>
    </row>
    <row r="1821" spans="1:6" ht="15" x14ac:dyDescent="0.2">
      <c r="A1821" s="48"/>
      <c r="B1821" s="39"/>
      <c r="C1821" s="39"/>
      <c r="D1821" s="40"/>
      <c r="E1821" s="110" t="s">
        <v>81</v>
      </c>
      <c r="F1821" s="73">
        <v>23710.178899999999</v>
      </c>
    </row>
    <row r="1822" spans="1:6" ht="15" x14ac:dyDescent="0.2">
      <c r="A1822" s="39"/>
      <c r="B1822" s="39"/>
      <c r="C1822" s="39"/>
      <c r="E1822" s="74" t="s">
        <v>82</v>
      </c>
      <c r="F1822" s="73">
        <v>4742.0357800000002</v>
      </c>
    </row>
    <row r="1823" spans="1:6" ht="14.25" x14ac:dyDescent="0.2">
      <c r="A1823" s="49"/>
      <c r="B1823" s="91"/>
      <c r="C1823" s="91"/>
      <c r="D1823" s="86"/>
      <c r="E1823" s="112" t="s">
        <v>83</v>
      </c>
      <c r="F1823" s="73">
        <v>28452.214679999997</v>
      </c>
    </row>
    <row r="1825" spans="1:6" ht="14.25" x14ac:dyDescent="0.2">
      <c r="A1825" s="740" t="s">
        <v>272</v>
      </c>
      <c r="B1825" s="740"/>
      <c r="C1825" s="740"/>
      <c r="D1825" s="740"/>
      <c r="E1825" s="740"/>
      <c r="F1825" s="740"/>
    </row>
    <row r="1826" spans="1:6" ht="14.25" x14ac:dyDescent="0.2">
      <c r="A1826" s="740"/>
      <c r="B1826" s="740"/>
      <c r="C1826" s="740"/>
      <c r="D1826" s="740"/>
      <c r="E1826" s="740"/>
      <c r="F1826" s="740"/>
    </row>
    <row r="1827" spans="1:6" ht="14.25" x14ac:dyDescent="0.2">
      <c r="A1827" s="53" t="s">
        <v>1</v>
      </c>
      <c r="B1827" s="54" t="s">
        <v>2</v>
      </c>
      <c r="C1827" s="55" t="s">
        <v>3</v>
      </c>
      <c r="D1827" s="54" t="s">
        <v>9</v>
      </c>
      <c r="E1827" s="54" t="s">
        <v>13</v>
      </c>
      <c r="F1827" s="56" t="s">
        <v>15</v>
      </c>
    </row>
    <row r="1828" spans="1:6" ht="14.25" x14ac:dyDescent="0.2">
      <c r="A1828" s="57" t="s">
        <v>4</v>
      </c>
      <c r="B1828" s="58"/>
      <c r="C1828" s="59"/>
      <c r="D1828" s="58"/>
      <c r="E1828" s="60" t="s">
        <v>14</v>
      </c>
      <c r="F1828" s="61"/>
    </row>
    <row r="1829" spans="1:6" ht="15" x14ac:dyDescent="0.2">
      <c r="A1829" s="44">
        <v>1</v>
      </c>
      <c r="B1829" s="44">
        <v>2</v>
      </c>
      <c r="C1829" s="44">
        <v>3</v>
      </c>
      <c r="D1829" s="44">
        <v>4</v>
      </c>
      <c r="E1829" s="44">
        <v>5</v>
      </c>
      <c r="F1829" s="44">
        <v>6</v>
      </c>
    </row>
    <row r="1830" spans="1:6" ht="15" x14ac:dyDescent="0.25">
      <c r="A1830" s="62" t="s">
        <v>40</v>
      </c>
      <c r="B1830" s="62" t="s">
        <v>41</v>
      </c>
      <c r="C1830" s="63"/>
      <c r="D1830" s="87"/>
      <c r="E1830" s="87"/>
      <c r="F1830" s="64"/>
    </row>
    <row r="1831" spans="1:6" ht="15" x14ac:dyDescent="0.2">
      <c r="A1831" s="116">
        <v>1</v>
      </c>
      <c r="B1831" s="35" t="s">
        <v>48</v>
      </c>
      <c r="C1831" s="116" t="s">
        <v>5</v>
      </c>
      <c r="D1831" s="89">
        <v>300</v>
      </c>
      <c r="E1831" s="89">
        <v>3.55</v>
      </c>
      <c r="F1831" s="65">
        <v>1065</v>
      </c>
    </row>
    <row r="1832" spans="1:6" ht="30" x14ac:dyDescent="0.2">
      <c r="A1832" s="116">
        <v>2</v>
      </c>
      <c r="B1832" s="35" t="s">
        <v>42</v>
      </c>
      <c r="C1832" s="116" t="s">
        <v>274</v>
      </c>
      <c r="D1832" s="89">
        <v>112.2</v>
      </c>
      <c r="E1832" s="89">
        <v>5.43</v>
      </c>
      <c r="F1832" s="65">
        <v>609.24599999999998</v>
      </c>
    </row>
    <row r="1833" spans="1:6" ht="15" x14ac:dyDescent="0.2">
      <c r="A1833" s="116">
        <v>3</v>
      </c>
      <c r="B1833" s="35" t="s">
        <v>0</v>
      </c>
      <c r="C1833" s="116" t="s">
        <v>5</v>
      </c>
      <c r="D1833" s="89">
        <v>4</v>
      </c>
      <c r="E1833" s="3">
        <v>5.88</v>
      </c>
      <c r="F1833" s="65">
        <v>23.52</v>
      </c>
    </row>
    <row r="1834" spans="1:6" ht="15" x14ac:dyDescent="0.2">
      <c r="A1834" s="116">
        <v>4</v>
      </c>
      <c r="B1834" s="35" t="s">
        <v>25</v>
      </c>
      <c r="C1834" s="116" t="s">
        <v>274</v>
      </c>
      <c r="D1834" s="89">
        <v>6</v>
      </c>
      <c r="E1834" s="3">
        <v>4.46</v>
      </c>
      <c r="F1834" s="65">
        <v>26.759999999999998</v>
      </c>
    </row>
    <row r="1835" spans="1:6" ht="30" x14ac:dyDescent="0.2">
      <c r="A1835" s="116">
        <v>5</v>
      </c>
      <c r="B1835" s="35" t="s">
        <v>96</v>
      </c>
      <c r="C1835" s="34" t="s">
        <v>275</v>
      </c>
      <c r="D1835" s="89">
        <v>11.92</v>
      </c>
      <c r="E1835" s="89">
        <v>16.91</v>
      </c>
      <c r="F1835" s="65">
        <v>201.56720000000001</v>
      </c>
    </row>
    <row r="1836" spans="1:6" ht="30" x14ac:dyDescent="0.2">
      <c r="A1836" s="737">
        <v>6</v>
      </c>
      <c r="B1836" s="35" t="s">
        <v>49</v>
      </c>
      <c r="C1836" s="34"/>
      <c r="D1836" s="89"/>
      <c r="E1836" s="90"/>
      <c r="F1836" s="65"/>
    </row>
    <row r="1837" spans="1:6" ht="15" x14ac:dyDescent="0.2">
      <c r="A1837" s="738"/>
      <c r="B1837" s="4" t="s">
        <v>104</v>
      </c>
      <c r="C1837" s="34" t="s">
        <v>275</v>
      </c>
      <c r="D1837" s="89">
        <v>125.38</v>
      </c>
      <c r="E1837" s="6">
        <v>6.78</v>
      </c>
      <c r="F1837" s="65">
        <v>850.07640000000004</v>
      </c>
    </row>
    <row r="1838" spans="1:6" ht="15" x14ac:dyDescent="0.2">
      <c r="A1838" s="738"/>
      <c r="B1838" s="5" t="s">
        <v>105</v>
      </c>
      <c r="C1838" s="34" t="s">
        <v>275</v>
      </c>
      <c r="D1838" s="89">
        <v>31.34</v>
      </c>
      <c r="E1838" s="7">
        <v>24.85</v>
      </c>
      <c r="F1838" s="65">
        <v>778.79900000000009</v>
      </c>
    </row>
    <row r="1839" spans="1:6" ht="30" x14ac:dyDescent="0.2">
      <c r="A1839" s="116">
        <v>7</v>
      </c>
      <c r="B1839" s="46" t="s">
        <v>26</v>
      </c>
      <c r="C1839" s="34" t="s">
        <v>275</v>
      </c>
      <c r="D1839" s="89">
        <v>31.34</v>
      </c>
      <c r="E1839" s="8">
        <v>6.49</v>
      </c>
      <c r="F1839" s="65">
        <v>203.39660000000001</v>
      </c>
    </row>
    <row r="1840" spans="1:6" ht="15" x14ac:dyDescent="0.2">
      <c r="A1840" s="116">
        <v>8</v>
      </c>
      <c r="B1840" s="47" t="s">
        <v>27</v>
      </c>
      <c r="C1840" s="34" t="s">
        <v>275</v>
      </c>
      <c r="D1840" s="89">
        <v>31.34</v>
      </c>
      <c r="E1840" s="9">
        <v>4.8899999999999997</v>
      </c>
      <c r="F1840" s="65">
        <v>153.2526</v>
      </c>
    </row>
    <row r="1841" spans="1:6" ht="30" x14ac:dyDescent="0.2">
      <c r="A1841" s="116">
        <v>9</v>
      </c>
      <c r="B1841" s="43" t="s">
        <v>95</v>
      </c>
      <c r="C1841" s="34" t="s">
        <v>275</v>
      </c>
      <c r="D1841" s="89">
        <v>156.72</v>
      </c>
      <c r="E1841" s="10">
        <v>14.6</v>
      </c>
      <c r="F1841" s="65">
        <v>2288.1120000000001</v>
      </c>
    </row>
    <row r="1842" spans="1:6" ht="15" x14ac:dyDescent="0.2">
      <c r="A1842" s="116">
        <v>10</v>
      </c>
      <c r="B1842" s="37" t="s">
        <v>276</v>
      </c>
      <c r="C1842" s="116" t="s">
        <v>274</v>
      </c>
      <c r="D1842" s="89">
        <v>223.2</v>
      </c>
      <c r="E1842" s="11">
        <v>4.2300000000000004</v>
      </c>
      <c r="F1842" s="65">
        <v>944.13600000000008</v>
      </c>
    </row>
    <row r="1843" spans="1:6" ht="60" x14ac:dyDescent="0.2">
      <c r="A1843" s="116">
        <v>11</v>
      </c>
      <c r="B1843" s="84" t="s">
        <v>84</v>
      </c>
      <c r="C1843" s="34" t="s">
        <v>275</v>
      </c>
      <c r="D1843" s="89">
        <v>44.44</v>
      </c>
      <c r="E1843" s="12">
        <v>41.85</v>
      </c>
      <c r="F1843" s="65">
        <v>1859.8140000000001</v>
      </c>
    </row>
    <row r="1844" spans="1:6" ht="45" x14ac:dyDescent="0.2">
      <c r="A1844" s="116">
        <v>12</v>
      </c>
      <c r="B1844" s="85" t="s">
        <v>148</v>
      </c>
      <c r="C1844" s="34" t="s">
        <v>275</v>
      </c>
      <c r="D1844" s="89">
        <v>74.88</v>
      </c>
      <c r="E1844" s="13">
        <v>40.200000000000003</v>
      </c>
      <c r="F1844" s="65">
        <v>3010.1759999999999</v>
      </c>
    </row>
    <row r="1845" spans="1:6" ht="15" x14ac:dyDescent="0.2">
      <c r="A1845" s="116">
        <v>13</v>
      </c>
      <c r="B1845" s="37" t="s">
        <v>7</v>
      </c>
      <c r="C1845" s="116" t="s">
        <v>8</v>
      </c>
      <c r="D1845" s="36">
        <v>2</v>
      </c>
      <c r="E1845" s="14">
        <v>82.8</v>
      </c>
      <c r="F1845" s="65">
        <v>165.6</v>
      </c>
    </row>
    <row r="1846" spans="1:6" ht="15" x14ac:dyDescent="0.25">
      <c r="A1846" s="116">
        <v>14</v>
      </c>
      <c r="B1846" s="32" t="s">
        <v>106</v>
      </c>
      <c r="C1846" s="83" t="s">
        <v>5</v>
      </c>
      <c r="D1846" s="89">
        <v>4</v>
      </c>
      <c r="E1846" s="15">
        <v>35.97</v>
      </c>
      <c r="F1846" s="65">
        <v>143.88</v>
      </c>
    </row>
    <row r="1847" spans="1:6" ht="15" x14ac:dyDescent="0.2">
      <c r="A1847" s="116">
        <v>15</v>
      </c>
      <c r="B1847" s="38" t="s">
        <v>85</v>
      </c>
      <c r="C1847" s="116" t="s">
        <v>274</v>
      </c>
      <c r="D1847" s="89">
        <v>6</v>
      </c>
      <c r="E1847" s="15">
        <v>43.88</v>
      </c>
      <c r="F1847" s="65">
        <v>263.28000000000003</v>
      </c>
    </row>
    <row r="1848" spans="1:6" ht="30" x14ac:dyDescent="0.2">
      <c r="A1848" s="116">
        <v>16</v>
      </c>
      <c r="B1848" s="31" t="s">
        <v>101</v>
      </c>
      <c r="C1848" s="116" t="s">
        <v>12</v>
      </c>
      <c r="D1848" s="89">
        <v>10.77</v>
      </c>
      <c r="E1848" s="16">
        <v>189.85</v>
      </c>
      <c r="F1848" s="65">
        <v>2044.6844999999998</v>
      </c>
    </row>
    <row r="1849" spans="1:6" ht="15" x14ac:dyDescent="0.2">
      <c r="A1849" s="116">
        <v>17</v>
      </c>
      <c r="B1849" s="31" t="s">
        <v>124</v>
      </c>
      <c r="C1849" s="116" t="s">
        <v>274</v>
      </c>
      <c r="D1849" s="89">
        <v>112.2</v>
      </c>
      <c r="E1849" s="16">
        <v>1.8</v>
      </c>
      <c r="F1849" s="65">
        <v>201.96</v>
      </c>
    </row>
    <row r="1850" spans="1:6" ht="15" x14ac:dyDescent="0.2">
      <c r="A1850" s="116">
        <v>18</v>
      </c>
      <c r="B1850" s="31" t="s">
        <v>125</v>
      </c>
      <c r="C1850" s="116" t="s">
        <v>274</v>
      </c>
      <c r="D1850" s="89">
        <v>112.2</v>
      </c>
      <c r="E1850" s="16">
        <v>1.58</v>
      </c>
      <c r="F1850" s="65">
        <v>177.27600000000001</v>
      </c>
    </row>
    <row r="1851" spans="1:6" ht="30" x14ac:dyDescent="0.2">
      <c r="A1851" s="116">
        <v>19</v>
      </c>
      <c r="B1851" s="31" t="s">
        <v>102</v>
      </c>
      <c r="C1851" s="68" t="s">
        <v>12</v>
      </c>
      <c r="D1851" s="89">
        <v>10.32</v>
      </c>
      <c r="E1851" s="16">
        <v>180.98</v>
      </c>
      <c r="F1851" s="65">
        <v>1867.7136</v>
      </c>
    </row>
    <row r="1852" spans="1:6" ht="30" x14ac:dyDescent="0.2">
      <c r="A1852" s="116">
        <v>20</v>
      </c>
      <c r="B1852" s="22" t="s">
        <v>103</v>
      </c>
      <c r="C1852" s="23" t="s">
        <v>12</v>
      </c>
      <c r="D1852" s="89">
        <v>14.81</v>
      </c>
      <c r="E1852" s="30">
        <v>145.56</v>
      </c>
      <c r="F1852" s="65">
        <v>2155.7436000000002</v>
      </c>
    </row>
    <row r="1853" spans="1:6" ht="45" x14ac:dyDescent="0.2">
      <c r="A1853" s="116">
        <v>21</v>
      </c>
      <c r="B1853" s="92" t="s">
        <v>107</v>
      </c>
      <c r="C1853" s="68" t="s">
        <v>275</v>
      </c>
      <c r="D1853" s="89">
        <v>51.61</v>
      </c>
      <c r="E1853" s="13">
        <v>40.200000000000003</v>
      </c>
      <c r="F1853" s="65">
        <v>2074.7220000000002</v>
      </c>
    </row>
    <row r="1854" spans="1:6" ht="15" x14ac:dyDescent="0.2">
      <c r="A1854" s="116">
        <v>22</v>
      </c>
      <c r="B1854" s="67" t="s">
        <v>65</v>
      </c>
      <c r="C1854" s="114" t="s">
        <v>5</v>
      </c>
      <c r="D1854" s="89">
        <v>300</v>
      </c>
      <c r="E1854" s="19">
        <v>3.15</v>
      </c>
      <c r="F1854" s="65">
        <v>945</v>
      </c>
    </row>
    <row r="1855" spans="1:6" ht="15" x14ac:dyDescent="0.2">
      <c r="A1855" s="116">
        <v>23</v>
      </c>
      <c r="B1855" s="94" t="s">
        <v>165</v>
      </c>
      <c r="C1855" s="114" t="s">
        <v>5</v>
      </c>
      <c r="D1855" s="89">
        <v>16</v>
      </c>
      <c r="E1855" s="93">
        <v>80</v>
      </c>
      <c r="F1855" s="65">
        <v>1280</v>
      </c>
    </row>
    <row r="1856" spans="1:6" ht="15" x14ac:dyDescent="0.2">
      <c r="A1856" s="39"/>
      <c r="B1856" s="69"/>
      <c r="C1856" s="70"/>
      <c r="D1856" s="79"/>
      <c r="E1856" s="71"/>
      <c r="F1856" s="65"/>
    </row>
    <row r="1857" spans="1:6" ht="15" x14ac:dyDescent="0.25">
      <c r="A1857" s="62" t="s">
        <v>43</v>
      </c>
      <c r="B1857" s="62" t="s">
        <v>44</v>
      </c>
      <c r="C1857" s="63"/>
      <c r="D1857" s="88"/>
      <c r="E1857" s="88"/>
      <c r="F1857" s="65"/>
    </row>
    <row r="1858" spans="1:6" ht="15" x14ac:dyDescent="0.25">
      <c r="A1858" s="116">
        <v>1</v>
      </c>
      <c r="B1858" s="77" t="s">
        <v>129</v>
      </c>
      <c r="C1858" s="34" t="s">
        <v>5</v>
      </c>
      <c r="D1858" s="36">
        <v>124</v>
      </c>
      <c r="E1858" s="25">
        <v>27.92</v>
      </c>
      <c r="F1858" s="65">
        <v>3462.0800000000004</v>
      </c>
    </row>
    <row r="1859" spans="1:6" ht="15" x14ac:dyDescent="0.2">
      <c r="A1859" s="116">
        <v>2</v>
      </c>
      <c r="B1859" s="37" t="s">
        <v>144</v>
      </c>
      <c r="C1859" s="116" t="s">
        <v>6</v>
      </c>
      <c r="D1859" s="36">
        <v>1</v>
      </c>
      <c r="E1859" s="25">
        <v>45.1</v>
      </c>
      <c r="F1859" s="65">
        <v>45.1</v>
      </c>
    </row>
    <row r="1860" spans="1:6" ht="15" x14ac:dyDescent="0.2">
      <c r="A1860" s="116">
        <v>3</v>
      </c>
      <c r="B1860" s="45" t="s">
        <v>281</v>
      </c>
      <c r="C1860" s="116" t="s">
        <v>6</v>
      </c>
      <c r="D1860" s="36">
        <v>1</v>
      </c>
      <c r="E1860" s="89">
        <v>101.71</v>
      </c>
      <c r="F1860" s="65">
        <v>101.71</v>
      </c>
    </row>
    <row r="1861" spans="1:6" ht="15" x14ac:dyDescent="0.2">
      <c r="A1861" s="116">
        <v>4</v>
      </c>
      <c r="B1861" s="37" t="s">
        <v>114</v>
      </c>
      <c r="C1861" s="78" t="s">
        <v>6</v>
      </c>
      <c r="D1861" s="36">
        <v>3</v>
      </c>
      <c r="E1861" s="29">
        <v>29.75</v>
      </c>
      <c r="F1861" s="65">
        <v>89.25</v>
      </c>
    </row>
    <row r="1862" spans="1:6" ht="30" x14ac:dyDescent="0.2">
      <c r="A1862" s="116">
        <v>5</v>
      </c>
      <c r="B1862" s="43" t="s">
        <v>116</v>
      </c>
      <c r="C1862" s="116" t="s">
        <v>6</v>
      </c>
      <c r="D1862" s="36">
        <v>1</v>
      </c>
      <c r="E1862" s="18">
        <v>531.28</v>
      </c>
      <c r="F1862" s="65">
        <v>531.28</v>
      </c>
    </row>
    <row r="1863" spans="1:6" ht="30" x14ac:dyDescent="0.25">
      <c r="A1863" s="116">
        <v>6</v>
      </c>
      <c r="B1863" s="81" t="s">
        <v>118</v>
      </c>
      <c r="C1863" s="116" t="s">
        <v>6</v>
      </c>
      <c r="D1863" s="36">
        <v>3</v>
      </c>
      <c r="E1863" s="17">
        <v>36.03</v>
      </c>
      <c r="F1863" s="65">
        <v>108.09</v>
      </c>
    </row>
    <row r="1864" spans="1:6" ht="15" x14ac:dyDescent="0.2">
      <c r="A1864" s="116">
        <v>7</v>
      </c>
      <c r="B1864" s="37" t="s">
        <v>28</v>
      </c>
      <c r="C1864" s="116" t="s">
        <v>6</v>
      </c>
      <c r="D1864" s="36">
        <v>1</v>
      </c>
      <c r="E1864" s="20">
        <v>9.75</v>
      </c>
      <c r="F1864" s="65">
        <v>9.75</v>
      </c>
    </row>
    <row r="1865" spans="1:6" ht="15" x14ac:dyDescent="0.2">
      <c r="A1865" s="116">
        <v>8</v>
      </c>
      <c r="B1865" s="37" t="s">
        <v>21</v>
      </c>
      <c r="C1865" s="116" t="s">
        <v>6</v>
      </c>
      <c r="D1865" s="36">
        <v>3</v>
      </c>
      <c r="E1865" s="27">
        <v>25.6</v>
      </c>
      <c r="F1865" s="65">
        <v>76.800000000000011</v>
      </c>
    </row>
    <row r="1866" spans="1:6" ht="15" x14ac:dyDescent="0.2">
      <c r="A1866" s="116">
        <v>9</v>
      </c>
      <c r="B1866" s="37" t="s">
        <v>161</v>
      </c>
      <c r="C1866" s="116" t="s">
        <v>6</v>
      </c>
      <c r="D1866" s="36">
        <v>2</v>
      </c>
      <c r="E1866" s="27">
        <v>289.58</v>
      </c>
      <c r="F1866" s="65">
        <v>579.16</v>
      </c>
    </row>
    <row r="1867" spans="1:6" ht="15" x14ac:dyDescent="0.2">
      <c r="A1867" s="116">
        <v>10</v>
      </c>
      <c r="B1867" s="37" t="s">
        <v>133</v>
      </c>
      <c r="C1867" s="116" t="s">
        <v>6</v>
      </c>
      <c r="D1867" s="36">
        <v>3</v>
      </c>
      <c r="E1867" s="27">
        <v>276.11</v>
      </c>
      <c r="F1867" s="65">
        <v>828.33</v>
      </c>
    </row>
    <row r="1868" spans="1:6" ht="15" x14ac:dyDescent="0.2">
      <c r="A1868" s="116">
        <v>11</v>
      </c>
      <c r="B1868" s="37" t="s">
        <v>132</v>
      </c>
      <c r="C1868" s="116" t="s">
        <v>6</v>
      </c>
      <c r="D1868" s="36">
        <v>8</v>
      </c>
      <c r="E1868" s="25">
        <v>35.89</v>
      </c>
      <c r="F1868" s="65">
        <v>287.12</v>
      </c>
    </row>
    <row r="1869" spans="1:6" ht="15" x14ac:dyDescent="0.2">
      <c r="A1869" s="116">
        <v>12</v>
      </c>
      <c r="B1869" s="37" t="s">
        <v>80</v>
      </c>
      <c r="C1869" s="116" t="s">
        <v>5</v>
      </c>
      <c r="D1869" s="36">
        <v>124</v>
      </c>
      <c r="E1869" s="28">
        <v>1.73</v>
      </c>
      <c r="F1869" s="65">
        <v>214.52</v>
      </c>
    </row>
    <row r="1870" spans="1:6" ht="15" x14ac:dyDescent="0.2">
      <c r="A1870" s="116">
        <v>13</v>
      </c>
      <c r="B1870" s="37" t="s">
        <v>22</v>
      </c>
      <c r="C1870" s="116" t="s">
        <v>5</v>
      </c>
      <c r="D1870" s="36">
        <v>124</v>
      </c>
      <c r="E1870" s="28">
        <v>0.92</v>
      </c>
      <c r="F1870" s="65">
        <v>114.08</v>
      </c>
    </row>
    <row r="1871" spans="1:6" ht="15" x14ac:dyDescent="0.2">
      <c r="A1871" s="116">
        <v>14</v>
      </c>
      <c r="B1871" s="37" t="s">
        <v>16</v>
      </c>
      <c r="C1871" s="116" t="s">
        <v>5</v>
      </c>
      <c r="D1871" s="36">
        <v>124</v>
      </c>
      <c r="E1871" s="28">
        <v>0.71</v>
      </c>
      <c r="F1871" s="65">
        <v>88.039999999999992</v>
      </c>
    </row>
    <row r="1872" spans="1:6" ht="15" x14ac:dyDescent="0.2">
      <c r="A1872" s="116">
        <v>15</v>
      </c>
      <c r="B1872" s="37" t="s">
        <v>17</v>
      </c>
      <c r="C1872" s="116" t="s">
        <v>5</v>
      </c>
      <c r="D1872" s="36">
        <v>124</v>
      </c>
      <c r="E1872" s="28">
        <v>0.85</v>
      </c>
      <c r="F1872" s="65">
        <v>105.39999999999999</v>
      </c>
    </row>
    <row r="1873" spans="1:7" ht="15" x14ac:dyDescent="0.2">
      <c r="A1873" s="48"/>
      <c r="B1873" s="39"/>
      <c r="C1873" s="39"/>
      <c r="D1873" s="40"/>
      <c r="E1873" s="118" t="s">
        <v>81</v>
      </c>
      <c r="F1873" s="73">
        <v>29974.425500000005</v>
      </c>
    </row>
    <row r="1874" spans="1:7" ht="15" x14ac:dyDescent="0.2">
      <c r="A1874" s="39"/>
      <c r="B1874" s="39"/>
      <c r="C1874" s="39"/>
      <c r="E1874" s="74" t="s">
        <v>82</v>
      </c>
      <c r="F1874" s="73">
        <v>5994.8851000000013</v>
      </c>
    </row>
    <row r="1875" spans="1:7" ht="14.25" x14ac:dyDescent="0.2">
      <c r="A1875" s="49"/>
      <c r="B1875" s="91"/>
      <c r="C1875" s="91"/>
      <c r="D1875" s="86"/>
      <c r="E1875" s="119" t="s">
        <v>83</v>
      </c>
      <c r="F1875" s="73">
        <v>35969.310600000004</v>
      </c>
    </row>
    <row r="1877" spans="1:7" ht="30" customHeight="1" x14ac:dyDescent="0.2">
      <c r="A1877" s="740" t="s">
        <v>297</v>
      </c>
      <c r="B1877" s="740"/>
      <c r="C1877" s="740"/>
      <c r="D1877" s="740"/>
      <c r="E1877" s="740"/>
      <c r="F1877" s="740"/>
      <c r="G1877" s="51"/>
    </row>
    <row r="1878" spans="1:7" ht="14.25" x14ac:dyDescent="0.2">
      <c r="A1878" s="51"/>
      <c r="B1878" s="51"/>
      <c r="C1878" s="51"/>
      <c r="D1878" s="51"/>
      <c r="E1878" s="51"/>
      <c r="F1878" s="51"/>
      <c r="G1878" s="51"/>
    </row>
    <row r="1879" spans="1:7" ht="14.25" x14ac:dyDescent="0.2">
      <c r="A1879" s="53" t="s">
        <v>1</v>
      </c>
      <c r="B1879" s="54" t="s">
        <v>2</v>
      </c>
      <c r="C1879" s="55" t="s">
        <v>3</v>
      </c>
      <c r="D1879" s="54" t="s">
        <v>9</v>
      </c>
      <c r="E1879" s="54" t="s">
        <v>13</v>
      </c>
      <c r="F1879" s="56" t="s">
        <v>15</v>
      </c>
    </row>
    <row r="1880" spans="1:7" ht="14.25" x14ac:dyDescent="0.2">
      <c r="A1880" s="57" t="s">
        <v>4</v>
      </c>
      <c r="B1880" s="58"/>
      <c r="C1880" s="59"/>
      <c r="D1880" s="58"/>
      <c r="E1880" s="60" t="s">
        <v>14</v>
      </c>
      <c r="F1880" s="61"/>
    </row>
    <row r="1881" spans="1:7" ht="15" x14ac:dyDescent="0.2">
      <c r="A1881" s="44">
        <v>1</v>
      </c>
      <c r="B1881" s="44">
        <v>2</v>
      </c>
      <c r="C1881" s="44">
        <v>3</v>
      </c>
      <c r="D1881" s="44">
        <v>4</v>
      </c>
      <c r="E1881" s="44">
        <v>5</v>
      </c>
      <c r="F1881" s="44">
        <v>6</v>
      </c>
    </row>
    <row r="1882" spans="1:7" ht="15" x14ac:dyDescent="0.25">
      <c r="A1882" s="62" t="s">
        <v>40</v>
      </c>
      <c r="B1882" s="62" t="s">
        <v>41</v>
      </c>
      <c r="C1882" s="63"/>
      <c r="D1882" s="87"/>
      <c r="E1882" s="87"/>
      <c r="F1882" s="64"/>
    </row>
    <row r="1883" spans="1:7" ht="15" x14ac:dyDescent="0.2">
      <c r="A1883" s="125">
        <v>1</v>
      </c>
      <c r="B1883" s="35" t="s">
        <v>48</v>
      </c>
      <c r="C1883" s="125" t="s">
        <v>5</v>
      </c>
      <c r="D1883" s="89">
        <v>160</v>
      </c>
      <c r="E1883" s="89">
        <v>3.55</v>
      </c>
      <c r="F1883" s="65">
        <v>568</v>
      </c>
    </row>
    <row r="1884" spans="1:7" ht="30" x14ac:dyDescent="0.2">
      <c r="A1884" s="125">
        <v>2</v>
      </c>
      <c r="B1884" s="35" t="s">
        <v>42</v>
      </c>
      <c r="C1884" s="125" t="s">
        <v>274</v>
      </c>
      <c r="D1884" s="89">
        <v>60.4</v>
      </c>
      <c r="E1884" s="89">
        <v>5.43</v>
      </c>
      <c r="F1884" s="65">
        <v>327.97199999999998</v>
      </c>
    </row>
    <row r="1885" spans="1:7" ht="15" x14ac:dyDescent="0.2">
      <c r="A1885" s="125">
        <v>3</v>
      </c>
      <c r="B1885" s="35" t="s">
        <v>0</v>
      </c>
      <c r="C1885" s="125" t="s">
        <v>5</v>
      </c>
      <c r="D1885" s="89">
        <v>6</v>
      </c>
      <c r="E1885" s="3">
        <v>5.88</v>
      </c>
      <c r="F1885" s="65">
        <v>35.28</v>
      </c>
    </row>
    <row r="1886" spans="1:7" ht="15" x14ac:dyDescent="0.2">
      <c r="A1886" s="125">
        <v>4</v>
      </c>
      <c r="B1886" s="35" t="s">
        <v>25</v>
      </c>
      <c r="C1886" s="125" t="s">
        <v>274</v>
      </c>
      <c r="D1886" s="89">
        <v>4.5</v>
      </c>
      <c r="E1886" s="3">
        <v>4.46</v>
      </c>
      <c r="F1886" s="65">
        <v>20.07</v>
      </c>
    </row>
    <row r="1887" spans="1:7" ht="30" x14ac:dyDescent="0.2">
      <c r="A1887" s="125">
        <v>5</v>
      </c>
      <c r="B1887" s="35" t="s">
        <v>96</v>
      </c>
      <c r="C1887" s="34" t="s">
        <v>275</v>
      </c>
      <c r="D1887" s="89">
        <v>6.87</v>
      </c>
      <c r="E1887" s="89">
        <v>16.91</v>
      </c>
      <c r="F1887" s="65">
        <v>116.1717</v>
      </c>
    </row>
    <row r="1888" spans="1:7" ht="30" x14ac:dyDescent="0.2">
      <c r="A1888" s="737">
        <v>6</v>
      </c>
      <c r="B1888" s="35" t="s">
        <v>49</v>
      </c>
      <c r="C1888" s="34"/>
      <c r="D1888" s="89"/>
      <c r="E1888" s="90"/>
      <c r="F1888" s="65"/>
    </row>
    <row r="1889" spans="1:6" ht="15" x14ac:dyDescent="0.2">
      <c r="A1889" s="738"/>
      <c r="B1889" s="4" t="s">
        <v>104</v>
      </c>
      <c r="C1889" s="34" t="s">
        <v>275</v>
      </c>
      <c r="D1889" s="89">
        <v>78.569999999999993</v>
      </c>
      <c r="E1889" s="6">
        <v>6.78</v>
      </c>
      <c r="F1889" s="65">
        <v>532.70460000000003</v>
      </c>
    </row>
    <row r="1890" spans="1:6" ht="15" x14ac:dyDescent="0.2">
      <c r="A1890" s="739"/>
      <c r="B1890" s="5" t="s">
        <v>105</v>
      </c>
      <c r="C1890" s="34" t="s">
        <v>275</v>
      </c>
      <c r="D1890" s="89">
        <v>19.64</v>
      </c>
      <c r="E1890" s="7">
        <v>24.85</v>
      </c>
      <c r="F1890" s="65">
        <v>488.05400000000003</v>
      </c>
    </row>
    <row r="1891" spans="1:6" ht="30" x14ac:dyDescent="0.2">
      <c r="A1891" s="123">
        <v>7</v>
      </c>
      <c r="B1891" s="46" t="s">
        <v>26</v>
      </c>
      <c r="C1891" s="34" t="s">
        <v>275</v>
      </c>
      <c r="D1891" s="89">
        <v>19.64</v>
      </c>
      <c r="E1891" s="8">
        <v>6.49</v>
      </c>
      <c r="F1891" s="65">
        <v>127.46360000000001</v>
      </c>
    </row>
    <row r="1892" spans="1:6" ht="15" x14ac:dyDescent="0.2">
      <c r="A1892" s="125">
        <v>8</v>
      </c>
      <c r="B1892" s="47" t="s">
        <v>27</v>
      </c>
      <c r="C1892" s="34" t="s">
        <v>275</v>
      </c>
      <c r="D1892" s="89">
        <v>19.64</v>
      </c>
      <c r="E1892" s="9">
        <v>4.8899999999999997</v>
      </c>
      <c r="F1892" s="65">
        <v>96.039599999999993</v>
      </c>
    </row>
    <row r="1893" spans="1:6" ht="30" x14ac:dyDescent="0.2">
      <c r="A1893" s="123">
        <v>9</v>
      </c>
      <c r="B1893" s="43" t="s">
        <v>95</v>
      </c>
      <c r="C1893" s="34" t="s">
        <v>275</v>
      </c>
      <c r="D1893" s="89">
        <v>98.22</v>
      </c>
      <c r="E1893" s="10">
        <v>14.6</v>
      </c>
      <c r="F1893" s="65">
        <v>1434.0119999999999</v>
      </c>
    </row>
    <row r="1894" spans="1:6" ht="15" x14ac:dyDescent="0.2">
      <c r="A1894" s="125">
        <v>10</v>
      </c>
      <c r="B1894" s="37" t="s">
        <v>276</v>
      </c>
      <c r="C1894" s="125" t="s">
        <v>274</v>
      </c>
      <c r="D1894" s="89">
        <v>122.4</v>
      </c>
      <c r="E1894" s="11">
        <v>4.2300000000000004</v>
      </c>
      <c r="F1894" s="65">
        <v>517.75200000000007</v>
      </c>
    </row>
    <row r="1895" spans="1:6" ht="60" x14ac:dyDescent="0.2">
      <c r="A1895" s="123">
        <v>11</v>
      </c>
      <c r="B1895" s="84" t="s">
        <v>84</v>
      </c>
      <c r="C1895" s="34" t="s">
        <v>275</v>
      </c>
      <c r="D1895" s="89">
        <v>24.25</v>
      </c>
      <c r="E1895" s="12">
        <v>41.85</v>
      </c>
      <c r="F1895" s="65">
        <v>1014.8625000000001</v>
      </c>
    </row>
    <row r="1896" spans="1:6" ht="45" x14ac:dyDescent="0.2">
      <c r="A1896" s="125">
        <v>12</v>
      </c>
      <c r="B1896" s="85" t="s">
        <v>148</v>
      </c>
      <c r="C1896" s="34" t="s">
        <v>275</v>
      </c>
      <c r="D1896" s="89">
        <v>44.59</v>
      </c>
      <c r="E1896" s="13">
        <v>40.200000000000003</v>
      </c>
      <c r="F1896" s="65">
        <v>1792.5180000000003</v>
      </c>
    </row>
    <row r="1897" spans="1:6" ht="15" x14ac:dyDescent="0.2">
      <c r="A1897" s="123">
        <v>13</v>
      </c>
      <c r="B1897" s="37" t="s">
        <v>7</v>
      </c>
      <c r="C1897" s="125" t="s">
        <v>8</v>
      </c>
      <c r="D1897" s="36">
        <v>1</v>
      </c>
      <c r="E1897" s="14">
        <v>82.8</v>
      </c>
      <c r="F1897" s="65">
        <v>82.8</v>
      </c>
    </row>
    <row r="1898" spans="1:6" ht="15" x14ac:dyDescent="0.25">
      <c r="A1898" s="125">
        <v>14</v>
      </c>
      <c r="B1898" s="32" t="s">
        <v>106</v>
      </c>
      <c r="C1898" s="83" t="s">
        <v>5</v>
      </c>
      <c r="D1898" s="89">
        <v>6</v>
      </c>
      <c r="E1898" s="15">
        <v>35.97</v>
      </c>
      <c r="F1898" s="65">
        <v>215.82</v>
      </c>
    </row>
    <row r="1899" spans="1:6" ht="15" x14ac:dyDescent="0.2">
      <c r="A1899" s="123">
        <v>15</v>
      </c>
      <c r="B1899" s="38" t="s">
        <v>85</v>
      </c>
      <c r="C1899" s="125" t="s">
        <v>274</v>
      </c>
      <c r="D1899" s="89">
        <v>4.5</v>
      </c>
      <c r="E1899" s="15">
        <v>43.88</v>
      </c>
      <c r="F1899" s="65">
        <v>197.46</v>
      </c>
    </row>
    <row r="1900" spans="1:6" ht="30" x14ac:dyDescent="0.2">
      <c r="A1900" s="125">
        <v>16</v>
      </c>
      <c r="B1900" s="31" t="s">
        <v>101</v>
      </c>
      <c r="C1900" s="125" t="s">
        <v>12</v>
      </c>
      <c r="D1900" s="89">
        <v>5.8</v>
      </c>
      <c r="E1900" s="16">
        <v>189.85</v>
      </c>
      <c r="F1900" s="65">
        <v>1101.1299999999999</v>
      </c>
    </row>
    <row r="1901" spans="1:6" ht="15" x14ac:dyDescent="0.2">
      <c r="A1901" s="123">
        <v>17</v>
      </c>
      <c r="B1901" s="31" t="s">
        <v>124</v>
      </c>
      <c r="C1901" s="125" t="s">
        <v>274</v>
      </c>
      <c r="D1901" s="89">
        <v>60.4</v>
      </c>
      <c r="E1901" s="16">
        <v>1.8</v>
      </c>
      <c r="F1901" s="65">
        <v>108.72</v>
      </c>
    </row>
    <row r="1902" spans="1:6" ht="15" x14ac:dyDescent="0.2">
      <c r="A1902" s="125">
        <v>18</v>
      </c>
      <c r="B1902" s="31" t="s">
        <v>125</v>
      </c>
      <c r="C1902" s="125" t="s">
        <v>274</v>
      </c>
      <c r="D1902" s="89">
        <v>60.4</v>
      </c>
      <c r="E1902" s="16">
        <v>1.58</v>
      </c>
      <c r="F1902" s="65">
        <v>95.432000000000002</v>
      </c>
    </row>
    <row r="1903" spans="1:6" ht="30" x14ac:dyDescent="0.2">
      <c r="A1903" s="123">
        <v>19</v>
      </c>
      <c r="B1903" s="31" t="s">
        <v>102</v>
      </c>
      <c r="C1903" s="68" t="s">
        <v>12</v>
      </c>
      <c r="D1903" s="89">
        <v>5.56</v>
      </c>
      <c r="E1903" s="16">
        <v>180.98</v>
      </c>
      <c r="F1903" s="65">
        <v>1006.2487999999998</v>
      </c>
    </row>
    <row r="1904" spans="1:6" ht="30" x14ac:dyDescent="0.2">
      <c r="A1904" s="125">
        <v>20</v>
      </c>
      <c r="B1904" s="22" t="s">
        <v>103</v>
      </c>
      <c r="C1904" s="23" t="s">
        <v>12</v>
      </c>
      <c r="D1904" s="89">
        <v>7.97</v>
      </c>
      <c r="E1904" s="30">
        <v>145.56</v>
      </c>
      <c r="F1904" s="65">
        <v>1160.1132</v>
      </c>
    </row>
    <row r="1905" spans="1:6" ht="45" x14ac:dyDescent="0.2">
      <c r="A1905" s="123">
        <v>21</v>
      </c>
      <c r="B1905" s="92" t="s">
        <v>151</v>
      </c>
      <c r="C1905" s="68" t="s">
        <v>275</v>
      </c>
      <c r="D1905" s="89">
        <v>27.78</v>
      </c>
      <c r="E1905" s="13">
        <v>40.200000000000003</v>
      </c>
      <c r="F1905" s="65">
        <v>1116.7560000000001</v>
      </c>
    </row>
    <row r="1906" spans="1:6" ht="15" x14ac:dyDescent="0.2">
      <c r="A1906" s="125">
        <v>22</v>
      </c>
      <c r="B1906" s="67" t="s">
        <v>65</v>
      </c>
      <c r="C1906" s="124" t="s">
        <v>5</v>
      </c>
      <c r="D1906" s="89">
        <v>160</v>
      </c>
      <c r="E1906" s="19">
        <v>3.15</v>
      </c>
      <c r="F1906" s="65">
        <v>504</v>
      </c>
    </row>
    <row r="1907" spans="1:6" ht="15" x14ac:dyDescent="0.2">
      <c r="A1907" s="125"/>
      <c r="B1907" s="69"/>
      <c r="C1907" s="70"/>
      <c r="D1907" s="79"/>
      <c r="E1907" s="71"/>
      <c r="F1907" s="65"/>
    </row>
    <row r="1908" spans="1:6" ht="15" x14ac:dyDescent="0.25">
      <c r="A1908" s="62" t="s">
        <v>43</v>
      </c>
      <c r="B1908" s="62" t="s">
        <v>44</v>
      </c>
      <c r="C1908" s="63"/>
      <c r="D1908" s="88"/>
      <c r="E1908" s="88"/>
      <c r="F1908" s="65"/>
    </row>
    <row r="1909" spans="1:6" ht="15" x14ac:dyDescent="0.25">
      <c r="A1909" s="125">
        <v>1</v>
      </c>
      <c r="B1909" s="77" t="s">
        <v>23</v>
      </c>
      <c r="C1909" s="34" t="s">
        <v>5</v>
      </c>
      <c r="D1909" s="36">
        <v>68</v>
      </c>
      <c r="E1909" s="25">
        <v>22.18</v>
      </c>
      <c r="F1909" s="65">
        <v>1508.24</v>
      </c>
    </row>
    <row r="1910" spans="1:6" ht="15" x14ac:dyDescent="0.2">
      <c r="A1910" s="125">
        <v>2</v>
      </c>
      <c r="B1910" s="37" t="s">
        <v>86</v>
      </c>
      <c r="C1910" s="125" t="s">
        <v>6</v>
      </c>
      <c r="D1910" s="36">
        <v>1</v>
      </c>
      <c r="E1910" s="25">
        <v>155.88999999999999</v>
      </c>
      <c r="F1910" s="65">
        <v>155.88999999999999</v>
      </c>
    </row>
    <row r="1911" spans="1:6" ht="15" x14ac:dyDescent="0.2">
      <c r="A1911" s="125">
        <v>3</v>
      </c>
      <c r="B1911" s="37" t="s">
        <v>18</v>
      </c>
      <c r="C1911" s="78" t="s">
        <v>6</v>
      </c>
      <c r="D1911" s="36">
        <v>2</v>
      </c>
      <c r="E1911" s="25">
        <v>26.13</v>
      </c>
      <c r="F1911" s="65">
        <v>52.26</v>
      </c>
    </row>
    <row r="1912" spans="1:6" ht="30" x14ac:dyDescent="0.2">
      <c r="A1912" s="125">
        <v>4</v>
      </c>
      <c r="B1912" s="43" t="s">
        <v>19</v>
      </c>
      <c r="C1912" s="125" t="s">
        <v>6</v>
      </c>
      <c r="D1912" s="36">
        <v>1</v>
      </c>
      <c r="E1912" s="18">
        <v>460.86</v>
      </c>
      <c r="F1912" s="65">
        <v>460.86</v>
      </c>
    </row>
    <row r="1913" spans="1:6" ht="30" x14ac:dyDescent="0.25">
      <c r="A1913" s="125">
        <v>5</v>
      </c>
      <c r="B1913" s="81" t="s">
        <v>45</v>
      </c>
      <c r="C1913" s="125" t="s">
        <v>6</v>
      </c>
      <c r="D1913" s="36">
        <v>2</v>
      </c>
      <c r="E1913" s="17">
        <v>29.36</v>
      </c>
      <c r="F1913" s="65">
        <v>58.72</v>
      </c>
    </row>
    <row r="1914" spans="1:6" ht="15" x14ac:dyDescent="0.2">
      <c r="A1914" s="125">
        <v>6</v>
      </c>
      <c r="B1914" s="37" t="s">
        <v>28</v>
      </c>
      <c r="C1914" s="125" t="s">
        <v>6</v>
      </c>
      <c r="D1914" s="36">
        <v>1</v>
      </c>
      <c r="E1914" s="20">
        <v>9.75</v>
      </c>
      <c r="F1914" s="65">
        <v>9.75</v>
      </c>
    </row>
    <row r="1915" spans="1:6" ht="15" x14ac:dyDescent="0.2">
      <c r="A1915" s="125">
        <v>7</v>
      </c>
      <c r="B1915" s="37" t="s">
        <v>21</v>
      </c>
      <c r="C1915" s="125" t="s">
        <v>6</v>
      </c>
      <c r="D1915" s="36">
        <v>2</v>
      </c>
      <c r="E1915" s="27">
        <v>25.6</v>
      </c>
      <c r="F1915" s="65">
        <v>51.2</v>
      </c>
    </row>
    <row r="1916" spans="1:6" ht="15" x14ac:dyDescent="0.2">
      <c r="A1916" s="125">
        <v>8</v>
      </c>
      <c r="B1916" s="37" t="s">
        <v>98</v>
      </c>
      <c r="C1916" s="125" t="s">
        <v>6</v>
      </c>
      <c r="D1916" s="36">
        <v>1</v>
      </c>
      <c r="E1916" s="89">
        <v>256.11</v>
      </c>
      <c r="F1916" s="65">
        <v>256.11</v>
      </c>
    </row>
    <row r="1917" spans="1:6" ht="15" x14ac:dyDescent="0.2">
      <c r="A1917" s="125">
        <v>9</v>
      </c>
      <c r="B1917" s="37" t="s">
        <v>99</v>
      </c>
      <c r="C1917" s="125" t="s">
        <v>6</v>
      </c>
      <c r="D1917" s="36">
        <v>5</v>
      </c>
      <c r="E1917" s="89">
        <v>241.75</v>
      </c>
      <c r="F1917" s="65">
        <v>1208.75</v>
      </c>
    </row>
    <row r="1918" spans="1:6" ht="15" x14ac:dyDescent="0.2">
      <c r="A1918" s="125">
        <v>10</v>
      </c>
      <c r="B1918" s="37" t="s">
        <v>51</v>
      </c>
      <c r="C1918" s="125" t="s">
        <v>6</v>
      </c>
      <c r="D1918" s="36">
        <v>4</v>
      </c>
      <c r="E1918" s="25">
        <v>29.65</v>
      </c>
      <c r="F1918" s="65">
        <v>118.6</v>
      </c>
    </row>
    <row r="1919" spans="1:6" ht="15" x14ac:dyDescent="0.2">
      <c r="A1919" s="125">
        <v>11</v>
      </c>
      <c r="B1919" s="37" t="s">
        <v>80</v>
      </c>
      <c r="C1919" s="125" t="s">
        <v>5</v>
      </c>
      <c r="D1919" s="36">
        <v>68</v>
      </c>
      <c r="E1919" s="28">
        <v>1.73</v>
      </c>
      <c r="F1919" s="65">
        <v>117.64</v>
      </c>
    </row>
    <row r="1920" spans="1:6" ht="15" x14ac:dyDescent="0.2">
      <c r="A1920" s="125">
        <v>12</v>
      </c>
      <c r="B1920" s="37" t="s">
        <v>22</v>
      </c>
      <c r="C1920" s="125" t="s">
        <v>5</v>
      </c>
      <c r="D1920" s="36">
        <v>68</v>
      </c>
      <c r="E1920" s="28">
        <v>0.92</v>
      </c>
      <c r="F1920" s="65">
        <v>62.56</v>
      </c>
    </row>
    <row r="1921" spans="1:7" ht="15" x14ac:dyDescent="0.2">
      <c r="A1921" s="125">
        <v>13</v>
      </c>
      <c r="B1921" s="37" t="s">
        <v>16</v>
      </c>
      <c r="C1921" s="125" t="s">
        <v>5</v>
      </c>
      <c r="D1921" s="36">
        <v>68</v>
      </c>
      <c r="E1921" s="28">
        <v>0.71</v>
      </c>
      <c r="F1921" s="65">
        <v>48.28</v>
      </c>
    </row>
    <row r="1922" spans="1:7" ht="15" x14ac:dyDescent="0.2">
      <c r="A1922" s="125">
        <v>14</v>
      </c>
      <c r="B1922" s="37" t="s">
        <v>17</v>
      </c>
      <c r="C1922" s="125" t="s">
        <v>5</v>
      </c>
      <c r="D1922" s="36">
        <v>68</v>
      </c>
      <c r="E1922" s="28">
        <v>0.85</v>
      </c>
      <c r="F1922" s="65">
        <v>57.8</v>
      </c>
    </row>
    <row r="1923" spans="1:7" ht="15" x14ac:dyDescent="0.25">
      <c r="A1923" s="48"/>
      <c r="B1923" s="39"/>
      <c r="C1923" s="39"/>
      <c r="D1923" s="40"/>
      <c r="E1923" s="72" t="s">
        <v>81</v>
      </c>
      <c r="F1923" s="73">
        <v>16826.039999999997</v>
      </c>
    </row>
    <row r="1924" spans="1:7" ht="15" x14ac:dyDescent="0.2">
      <c r="A1924" s="39"/>
      <c r="B1924" s="39"/>
      <c r="C1924" s="39"/>
      <c r="D1924" s="33"/>
      <c r="E1924" s="74" t="s">
        <v>82</v>
      </c>
      <c r="F1924" s="73">
        <v>3365.2079999999996</v>
      </c>
    </row>
    <row r="1925" spans="1:7" ht="15" x14ac:dyDescent="0.25">
      <c r="A1925" s="49"/>
      <c r="B1925" s="91"/>
      <c r="C1925" s="91"/>
      <c r="D1925" s="86"/>
      <c r="E1925" s="75" t="s">
        <v>83</v>
      </c>
      <c r="F1925" s="73">
        <v>20191.247999999996</v>
      </c>
    </row>
    <row r="1927" spans="1:7" ht="30" customHeight="1" x14ac:dyDescent="0.2">
      <c r="A1927" s="740" t="s">
        <v>298</v>
      </c>
      <c r="B1927" s="740"/>
      <c r="C1927" s="740"/>
      <c r="D1927" s="740"/>
      <c r="E1927" s="740"/>
      <c r="F1927" s="740"/>
      <c r="G1927" s="51"/>
    </row>
    <row r="1928" spans="1:7" ht="14.25" x14ac:dyDescent="0.2">
      <c r="A1928" s="51"/>
      <c r="B1928" s="51"/>
      <c r="C1928" s="51"/>
      <c r="D1928" s="51"/>
      <c r="E1928" s="51"/>
      <c r="F1928" s="51"/>
      <c r="G1928" s="51"/>
    </row>
    <row r="1929" spans="1:7" ht="14.25" x14ac:dyDescent="0.2">
      <c r="A1929" s="53" t="s">
        <v>1</v>
      </c>
      <c r="B1929" s="54" t="s">
        <v>2</v>
      </c>
      <c r="C1929" s="55" t="s">
        <v>3</v>
      </c>
      <c r="D1929" s="54" t="s">
        <v>9</v>
      </c>
      <c r="E1929" s="54" t="s">
        <v>13</v>
      </c>
      <c r="F1929" s="56" t="s">
        <v>15</v>
      </c>
    </row>
    <row r="1930" spans="1:7" ht="14.25" x14ac:dyDescent="0.2">
      <c r="A1930" s="57" t="s">
        <v>4</v>
      </c>
      <c r="B1930" s="58"/>
      <c r="C1930" s="59"/>
      <c r="D1930" s="58"/>
      <c r="E1930" s="60" t="s">
        <v>14</v>
      </c>
      <c r="F1930" s="61"/>
    </row>
    <row r="1931" spans="1:7" ht="15" x14ac:dyDescent="0.2">
      <c r="A1931" s="44">
        <v>1</v>
      </c>
      <c r="B1931" s="44">
        <v>2</v>
      </c>
      <c r="C1931" s="44">
        <v>3</v>
      </c>
      <c r="D1931" s="44">
        <v>4</v>
      </c>
      <c r="E1931" s="44">
        <v>5</v>
      </c>
      <c r="F1931" s="44">
        <v>6</v>
      </c>
    </row>
    <row r="1932" spans="1:7" ht="15" x14ac:dyDescent="0.25">
      <c r="A1932" s="62" t="s">
        <v>40</v>
      </c>
      <c r="B1932" s="62" t="s">
        <v>41</v>
      </c>
      <c r="C1932" s="63"/>
      <c r="D1932" s="87"/>
      <c r="E1932" s="87"/>
      <c r="F1932" s="64"/>
    </row>
    <row r="1933" spans="1:7" ht="15" x14ac:dyDescent="0.2">
      <c r="A1933" s="125">
        <v>1</v>
      </c>
      <c r="B1933" s="35" t="s">
        <v>48</v>
      </c>
      <c r="C1933" s="125" t="s">
        <v>5</v>
      </c>
      <c r="D1933" s="89">
        <v>146</v>
      </c>
      <c r="E1933" s="89">
        <v>3.55</v>
      </c>
      <c r="F1933" s="65">
        <v>518.29999999999995</v>
      </c>
    </row>
    <row r="1934" spans="1:7" ht="30" x14ac:dyDescent="0.2">
      <c r="A1934" s="125">
        <v>2</v>
      </c>
      <c r="B1934" s="35" t="s">
        <v>42</v>
      </c>
      <c r="C1934" s="125" t="s">
        <v>274</v>
      </c>
      <c r="D1934" s="89">
        <v>56</v>
      </c>
      <c r="E1934" s="89">
        <v>5.43</v>
      </c>
      <c r="F1934" s="65">
        <v>304.08</v>
      </c>
    </row>
    <row r="1935" spans="1:7" ht="15" x14ac:dyDescent="0.2">
      <c r="A1935" s="125">
        <v>3</v>
      </c>
      <c r="B1935" s="35" t="s">
        <v>0</v>
      </c>
      <c r="C1935" s="125" t="s">
        <v>5</v>
      </c>
      <c r="D1935" s="89">
        <v>3</v>
      </c>
      <c r="E1935" s="3">
        <v>5.88</v>
      </c>
      <c r="F1935" s="65">
        <v>17.64</v>
      </c>
    </row>
    <row r="1936" spans="1:7" ht="15" x14ac:dyDescent="0.2">
      <c r="A1936" s="125">
        <v>4</v>
      </c>
      <c r="B1936" s="35" t="s">
        <v>25</v>
      </c>
      <c r="C1936" s="125" t="s">
        <v>274</v>
      </c>
      <c r="D1936" s="89">
        <v>2.25</v>
      </c>
      <c r="E1936" s="3">
        <v>4.46</v>
      </c>
      <c r="F1936" s="65">
        <v>10.035</v>
      </c>
    </row>
    <row r="1937" spans="1:6" ht="30" x14ac:dyDescent="0.2">
      <c r="A1937" s="125">
        <v>5</v>
      </c>
      <c r="B1937" s="35" t="s">
        <v>96</v>
      </c>
      <c r="C1937" s="34" t="s">
        <v>275</v>
      </c>
      <c r="D1937" s="89">
        <v>6.01</v>
      </c>
      <c r="E1937" s="89">
        <v>16.91</v>
      </c>
      <c r="F1937" s="65">
        <v>101.62909999999999</v>
      </c>
    </row>
    <row r="1938" spans="1:6" ht="30" x14ac:dyDescent="0.2">
      <c r="A1938" s="737">
        <v>6</v>
      </c>
      <c r="B1938" s="35" t="s">
        <v>49</v>
      </c>
      <c r="C1938" s="34"/>
      <c r="D1938" s="89"/>
      <c r="E1938" s="90"/>
      <c r="F1938" s="65"/>
    </row>
    <row r="1939" spans="1:6" ht="15" x14ac:dyDescent="0.2">
      <c r="A1939" s="738"/>
      <c r="B1939" s="4" t="s">
        <v>104</v>
      </c>
      <c r="C1939" s="34" t="s">
        <v>275</v>
      </c>
      <c r="D1939" s="89">
        <v>71.91</v>
      </c>
      <c r="E1939" s="6">
        <v>6.78</v>
      </c>
      <c r="F1939" s="65">
        <v>487.5498</v>
      </c>
    </row>
    <row r="1940" spans="1:6" ht="15" x14ac:dyDescent="0.2">
      <c r="A1940" s="739"/>
      <c r="B1940" s="5" t="s">
        <v>105</v>
      </c>
      <c r="C1940" s="34" t="s">
        <v>275</v>
      </c>
      <c r="D1940" s="89">
        <v>17.98</v>
      </c>
      <c r="E1940" s="7">
        <v>24.85</v>
      </c>
      <c r="F1940" s="65">
        <v>446.80300000000005</v>
      </c>
    </row>
    <row r="1941" spans="1:6" ht="30" x14ac:dyDescent="0.2">
      <c r="A1941" s="123">
        <v>7</v>
      </c>
      <c r="B1941" s="46" t="s">
        <v>26</v>
      </c>
      <c r="C1941" s="34" t="s">
        <v>275</v>
      </c>
      <c r="D1941" s="89">
        <v>17.98</v>
      </c>
      <c r="E1941" s="8">
        <v>6.49</v>
      </c>
      <c r="F1941" s="65">
        <v>116.6902</v>
      </c>
    </row>
    <row r="1942" spans="1:6" ht="15" x14ac:dyDescent="0.2">
      <c r="A1942" s="125">
        <v>8</v>
      </c>
      <c r="B1942" s="47" t="s">
        <v>27</v>
      </c>
      <c r="C1942" s="34" t="s">
        <v>275</v>
      </c>
      <c r="D1942" s="89">
        <v>17.98</v>
      </c>
      <c r="E1942" s="9">
        <v>4.8899999999999997</v>
      </c>
      <c r="F1942" s="65">
        <v>87.922199999999989</v>
      </c>
    </row>
    <row r="1943" spans="1:6" ht="30" x14ac:dyDescent="0.2">
      <c r="A1943" s="123">
        <v>9</v>
      </c>
      <c r="B1943" s="43" t="s">
        <v>95</v>
      </c>
      <c r="C1943" s="34" t="s">
        <v>275</v>
      </c>
      <c r="D1943" s="89">
        <v>89.89</v>
      </c>
      <c r="E1943" s="10">
        <v>14.6</v>
      </c>
      <c r="F1943" s="65">
        <v>1312.394</v>
      </c>
    </row>
    <row r="1944" spans="1:6" ht="15" x14ac:dyDescent="0.2">
      <c r="A1944" s="125">
        <v>10</v>
      </c>
      <c r="B1944" s="37" t="s">
        <v>276</v>
      </c>
      <c r="C1944" s="125" t="s">
        <v>274</v>
      </c>
      <c r="D1944" s="89">
        <v>117</v>
      </c>
      <c r="E1944" s="11">
        <v>4.2300000000000004</v>
      </c>
      <c r="F1944" s="65">
        <v>494.91</v>
      </c>
    </row>
    <row r="1945" spans="1:6" ht="60" x14ac:dyDescent="0.2">
      <c r="A1945" s="123">
        <v>11</v>
      </c>
      <c r="B1945" s="84" t="s">
        <v>84</v>
      </c>
      <c r="C1945" s="34" t="s">
        <v>275</v>
      </c>
      <c r="D1945" s="89">
        <v>21.93</v>
      </c>
      <c r="E1945" s="12">
        <v>41.85</v>
      </c>
      <c r="F1945" s="65">
        <v>917.77049999999997</v>
      </c>
    </row>
    <row r="1946" spans="1:6" ht="45" x14ac:dyDescent="0.2">
      <c r="A1946" s="125">
        <v>12</v>
      </c>
      <c r="B1946" s="85" t="s">
        <v>148</v>
      </c>
      <c r="C1946" s="34" t="s">
        <v>275</v>
      </c>
      <c r="D1946" s="89">
        <v>40.369999999999997</v>
      </c>
      <c r="E1946" s="13">
        <v>40.200000000000003</v>
      </c>
      <c r="F1946" s="65">
        <v>1622.874</v>
      </c>
    </row>
    <row r="1947" spans="1:6" ht="15" x14ac:dyDescent="0.2">
      <c r="A1947" s="123">
        <v>13</v>
      </c>
      <c r="B1947" s="37" t="s">
        <v>7</v>
      </c>
      <c r="C1947" s="125" t="s">
        <v>8</v>
      </c>
      <c r="D1947" s="36">
        <v>1</v>
      </c>
      <c r="E1947" s="14">
        <v>82.8</v>
      </c>
      <c r="F1947" s="65">
        <v>82.8</v>
      </c>
    </row>
    <row r="1948" spans="1:6" ht="15" x14ac:dyDescent="0.25">
      <c r="A1948" s="125">
        <v>14</v>
      </c>
      <c r="B1948" s="32" t="s">
        <v>106</v>
      </c>
      <c r="C1948" s="83" t="s">
        <v>5</v>
      </c>
      <c r="D1948" s="89">
        <v>3</v>
      </c>
      <c r="E1948" s="15">
        <v>35.97</v>
      </c>
      <c r="F1948" s="65">
        <v>107.91</v>
      </c>
    </row>
    <row r="1949" spans="1:6" ht="15" x14ac:dyDescent="0.2">
      <c r="A1949" s="123">
        <v>15</v>
      </c>
      <c r="B1949" s="38" t="s">
        <v>85</v>
      </c>
      <c r="C1949" s="125" t="s">
        <v>274</v>
      </c>
      <c r="D1949" s="89">
        <v>2.25</v>
      </c>
      <c r="E1949" s="15">
        <v>43.88</v>
      </c>
      <c r="F1949" s="65">
        <v>98.73</v>
      </c>
    </row>
    <row r="1950" spans="1:6" ht="30" x14ac:dyDescent="0.2">
      <c r="A1950" s="125">
        <v>16</v>
      </c>
      <c r="B1950" s="31" t="s">
        <v>101</v>
      </c>
      <c r="C1950" s="125" t="s">
        <v>12</v>
      </c>
      <c r="D1950" s="89">
        <v>5.38</v>
      </c>
      <c r="E1950" s="16">
        <v>189.85</v>
      </c>
      <c r="F1950" s="65">
        <v>1021.3929999999999</v>
      </c>
    </row>
    <row r="1951" spans="1:6" ht="15" x14ac:dyDescent="0.2">
      <c r="A1951" s="123">
        <v>17</v>
      </c>
      <c r="B1951" s="31" t="s">
        <v>124</v>
      </c>
      <c r="C1951" s="125" t="s">
        <v>274</v>
      </c>
      <c r="D1951" s="89">
        <v>56</v>
      </c>
      <c r="E1951" s="16">
        <v>1.8</v>
      </c>
      <c r="F1951" s="65">
        <v>100.8</v>
      </c>
    </row>
    <row r="1952" spans="1:6" ht="15" x14ac:dyDescent="0.2">
      <c r="A1952" s="125">
        <v>18</v>
      </c>
      <c r="B1952" s="31" t="s">
        <v>125</v>
      </c>
      <c r="C1952" s="125" t="s">
        <v>274</v>
      </c>
      <c r="D1952" s="89">
        <v>56</v>
      </c>
      <c r="E1952" s="16">
        <v>1.58</v>
      </c>
      <c r="F1952" s="65">
        <v>88.48</v>
      </c>
    </row>
    <row r="1953" spans="1:6" ht="30" x14ac:dyDescent="0.2">
      <c r="A1953" s="123">
        <v>19</v>
      </c>
      <c r="B1953" s="31" t="s">
        <v>102</v>
      </c>
      <c r="C1953" s="68" t="s">
        <v>12</v>
      </c>
      <c r="D1953" s="89">
        <v>5.15</v>
      </c>
      <c r="E1953" s="16">
        <v>180.98</v>
      </c>
      <c r="F1953" s="65">
        <v>932.04700000000003</v>
      </c>
    </row>
    <row r="1954" spans="1:6" ht="30" x14ac:dyDescent="0.2">
      <c r="A1954" s="125">
        <v>20</v>
      </c>
      <c r="B1954" s="22" t="s">
        <v>103</v>
      </c>
      <c r="C1954" s="23" t="s">
        <v>12</v>
      </c>
      <c r="D1954" s="89">
        <v>7.39</v>
      </c>
      <c r="E1954" s="30">
        <v>145.56</v>
      </c>
      <c r="F1954" s="65">
        <v>1075.6884</v>
      </c>
    </row>
    <row r="1955" spans="1:6" ht="45" x14ac:dyDescent="0.2">
      <c r="A1955" s="123">
        <v>21</v>
      </c>
      <c r="B1955" s="92" t="s">
        <v>151</v>
      </c>
      <c r="C1955" s="68" t="s">
        <v>275</v>
      </c>
      <c r="D1955" s="89">
        <v>25.76</v>
      </c>
      <c r="E1955" s="13">
        <v>40.200000000000003</v>
      </c>
      <c r="F1955" s="65">
        <v>1035.5520000000001</v>
      </c>
    </row>
    <row r="1956" spans="1:6" ht="15" x14ac:dyDescent="0.2">
      <c r="A1956" s="125">
        <v>22</v>
      </c>
      <c r="B1956" s="67" t="s">
        <v>65</v>
      </c>
      <c r="C1956" s="124" t="s">
        <v>5</v>
      </c>
      <c r="D1956" s="89">
        <v>146</v>
      </c>
      <c r="E1956" s="19">
        <v>3.15</v>
      </c>
      <c r="F1956" s="65">
        <v>459.9</v>
      </c>
    </row>
    <row r="1957" spans="1:6" ht="15" x14ac:dyDescent="0.2">
      <c r="A1957" s="125"/>
      <c r="B1957" s="69"/>
      <c r="C1957" s="70"/>
      <c r="D1957" s="79"/>
      <c r="E1957" s="71"/>
      <c r="F1957" s="65"/>
    </row>
    <row r="1958" spans="1:6" ht="15" x14ac:dyDescent="0.25">
      <c r="A1958" s="62" t="s">
        <v>43</v>
      </c>
      <c r="B1958" s="62" t="s">
        <v>44</v>
      </c>
      <c r="C1958" s="63"/>
      <c r="D1958" s="88"/>
      <c r="E1958" s="88"/>
      <c r="F1958" s="65"/>
    </row>
    <row r="1959" spans="1:6" ht="15" x14ac:dyDescent="0.25">
      <c r="A1959" s="125">
        <v>1</v>
      </c>
      <c r="B1959" s="77" t="s">
        <v>23</v>
      </c>
      <c r="C1959" s="34" t="s">
        <v>5</v>
      </c>
      <c r="D1959" s="36">
        <v>65</v>
      </c>
      <c r="E1959" s="25">
        <v>22.18</v>
      </c>
      <c r="F1959" s="65">
        <v>1441.7</v>
      </c>
    </row>
    <row r="1960" spans="1:6" ht="15" x14ac:dyDescent="0.2">
      <c r="A1960" s="125">
        <v>2</v>
      </c>
      <c r="B1960" s="37" t="s">
        <v>86</v>
      </c>
      <c r="C1960" s="125" t="s">
        <v>6</v>
      </c>
      <c r="D1960" s="36">
        <v>1</v>
      </c>
      <c r="E1960" s="25">
        <v>155.88999999999999</v>
      </c>
      <c r="F1960" s="65">
        <v>155.88999999999999</v>
      </c>
    </row>
    <row r="1961" spans="1:6" ht="15" x14ac:dyDescent="0.2">
      <c r="A1961" s="125">
        <v>3</v>
      </c>
      <c r="B1961" s="37" t="s">
        <v>18</v>
      </c>
      <c r="C1961" s="78" t="s">
        <v>6</v>
      </c>
      <c r="D1961" s="36">
        <v>2</v>
      </c>
      <c r="E1961" s="25">
        <v>26.13</v>
      </c>
      <c r="F1961" s="65">
        <v>52.26</v>
      </c>
    </row>
    <row r="1962" spans="1:6" ht="30" x14ac:dyDescent="0.2">
      <c r="A1962" s="125">
        <v>4</v>
      </c>
      <c r="B1962" s="43" t="s">
        <v>19</v>
      </c>
      <c r="C1962" s="125" t="s">
        <v>6</v>
      </c>
      <c r="D1962" s="36">
        <v>1</v>
      </c>
      <c r="E1962" s="18">
        <v>460.86</v>
      </c>
      <c r="F1962" s="65">
        <v>460.86</v>
      </c>
    </row>
    <row r="1963" spans="1:6" ht="30" x14ac:dyDescent="0.25">
      <c r="A1963" s="125">
        <v>5</v>
      </c>
      <c r="B1963" s="81" t="s">
        <v>45</v>
      </c>
      <c r="C1963" s="125" t="s">
        <v>6</v>
      </c>
      <c r="D1963" s="36">
        <v>2</v>
      </c>
      <c r="E1963" s="17">
        <v>29.36</v>
      </c>
      <c r="F1963" s="65">
        <v>58.72</v>
      </c>
    </row>
    <row r="1964" spans="1:6" ht="15" x14ac:dyDescent="0.2">
      <c r="A1964" s="125">
        <v>6</v>
      </c>
      <c r="B1964" s="37" t="s">
        <v>28</v>
      </c>
      <c r="C1964" s="125" t="s">
        <v>6</v>
      </c>
      <c r="D1964" s="36">
        <v>1</v>
      </c>
      <c r="E1964" s="20">
        <v>9.75</v>
      </c>
      <c r="F1964" s="65">
        <v>9.75</v>
      </c>
    </row>
    <row r="1965" spans="1:6" ht="15" x14ac:dyDescent="0.2">
      <c r="A1965" s="125">
        <v>7</v>
      </c>
      <c r="B1965" s="37" t="s">
        <v>21</v>
      </c>
      <c r="C1965" s="125" t="s">
        <v>6</v>
      </c>
      <c r="D1965" s="36">
        <v>2</v>
      </c>
      <c r="E1965" s="27">
        <v>25.6</v>
      </c>
      <c r="F1965" s="65">
        <v>51.2</v>
      </c>
    </row>
    <row r="1966" spans="1:6" ht="15" x14ac:dyDescent="0.2">
      <c r="A1966" s="125">
        <v>8</v>
      </c>
      <c r="B1966" s="37" t="s">
        <v>98</v>
      </c>
      <c r="C1966" s="125" t="s">
        <v>6</v>
      </c>
      <c r="D1966" s="36">
        <v>2</v>
      </c>
      <c r="E1966" s="89">
        <v>256.11</v>
      </c>
      <c r="F1966" s="65">
        <v>512.22</v>
      </c>
    </row>
    <row r="1967" spans="1:6" ht="15" x14ac:dyDescent="0.2">
      <c r="A1967" s="125">
        <v>9</v>
      </c>
      <c r="B1967" s="37" t="s">
        <v>99</v>
      </c>
      <c r="C1967" s="125" t="s">
        <v>6</v>
      </c>
      <c r="D1967" s="36">
        <v>1</v>
      </c>
      <c r="E1967" s="89">
        <v>241.75</v>
      </c>
      <c r="F1967" s="65">
        <v>241.75</v>
      </c>
    </row>
    <row r="1968" spans="1:6" ht="15" x14ac:dyDescent="0.2">
      <c r="A1968" s="125">
        <v>10</v>
      </c>
      <c r="B1968" s="37" t="s">
        <v>51</v>
      </c>
      <c r="C1968" s="125" t="s">
        <v>6</v>
      </c>
      <c r="D1968" s="36">
        <v>4</v>
      </c>
      <c r="E1968" s="25">
        <v>29.65</v>
      </c>
      <c r="F1968" s="65">
        <v>118.6</v>
      </c>
    </row>
    <row r="1969" spans="1:7" ht="15" x14ac:dyDescent="0.2">
      <c r="A1969" s="125">
        <v>11</v>
      </c>
      <c r="B1969" s="37" t="s">
        <v>80</v>
      </c>
      <c r="C1969" s="125" t="s">
        <v>5</v>
      </c>
      <c r="D1969" s="36">
        <v>65</v>
      </c>
      <c r="E1969" s="28">
        <v>1.73</v>
      </c>
      <c r="F1969" s="65">
        <v>112.45</v>
      </c>
    </row>
    <row r="1970" spans="1:7" ht="15" x14ac:dyDescent="0.2">
      <c r="A1970" s="125">
        <v>12</v>
      </c>
      <c r="B1970" s="37" t="s">
        <v>22</v>
      </c>
      <c r="C1970" s="125" t="s">
        <v>5</v>
      </c>
      <c r="D1970" s="36">
        <v>65</v>
      </c>
      <c r="E1970" s="28">
        <v>0.92</v>
      </c>
      <c r="F1970" s="65">
        <v>59.800000000000004</v>
      </c>
    </row>
    <row r="1971" spans="1:7" ht="15" x14ac:dyDescent="0.2">
      <c r="A1971" s="125">
        <v>13</v>
      </c>
      <c r="B1971" s="37" t="s">
        <v>16</v>
      </c>
      <c r="C1971" s="125" t="s">
        <v>5</v>
      </c>
      <c r="D1971" s="36">
        <v>65</v>
      </c>
      <c r="E1971" s="28">
        <v>0.71</v>
      </c>
      <c r="F1971" s="65">
        <v>46.15</v>
      </c>
    </row>
    <row r="1972" spans="1:7" ht="15" x14ac:dyDescent="0.2">
      <c r="A1972" s="125">
        <v>14</v>
      </c>
      <c r="B1972" s="37" t="s">
        <v>17</v>
      </c>
      <c r="C1972" s="125" t="s">
        <v>5</v>
      </c>
      <c r="D1972" s="36">
        <v>65</v>
      </c>
      <c r="E1972" s="28">
        <v>0.85</v>
      </c>
      <c r="F1972" s="65">
        <v>55.25</v>
      </c>
    </row>
    <row r="1973" spans="1:7" ht="15" x14ac:dyDescent="0.25">
      <c r="A1973" s="48"/>
      <c r="B1973" s="39"/>
      <c r="C1973" s="39"/>
      <c r="D1973" s="40"/>
      <c r="E1973" s="72" t="s">
        <v>81</v>
      </c>
      <c r="F1973" s="73">
        <v>14818.498199999998</v>
      </c>
    </row>
    <row r="1974" spans="1:7" ht="15" x14ac:dyDescent="0.2">
      <c r="A1974" s="39"/>
      <c r="B1974" s="39"/>
      <c r="C1974" s="39"/>
      <c r="D1974" s="33"/>
      <c r="E1974" s="74" t="s">
        <v>82</v>
      </c>
      <c r="F1974" s="73">
        <v>2963.6996399999998</v>
      </c>
    </row>
    <row r="1975" spans="1:7" ht="15" x14ac:dyDescent="0.25">
      <c r="A1975" s="49"/>
      <c r="B1975" s="91"/>
      <c r="C1975" s="91"/>
      <c r="D1975" s="86"/>
      <c r="E1975" s="75" t="s">
        <v>83</v>
      </c>
      <c r="F1975" s="73">
        <v>17782.197839999997</v>
      </c>
    </row>
    <row r="1977" spans="1:7" ht="30" customHeight="1" x14ac:dyDescent="0.2">
      <c r="A1977" s="740" t="s">
        <v>299</v>
      </c>
      <c r="B1977" s="740"/>
      <c r="C1977" s="740"/>
      <c r="D1977" s="740"/>
      <c r="E1977" s="740"/>
      <c r="F1977" s="740"/>
      <c r="G1977" s="51"/>
    </row>
    <row r="1978" spans="1:7" ht="14.25" x14ac:dyDescent="0.2">
      <c r="A1978" s="51"/>
      <c r="B1978" s="51"/>
      <c r="C1978" s="51"/>
      <c r="D1978" s="51"/>
      <c r="E1978" s="51"/>
      <c r="F1978" s="51"/>
      <c r="G1978" s="51"/>
    </row>
    <row r="1979" spans="1:7" ht="14.25" x14ac:dyDescent="0.2">
      <c r="A1979" s="53" t="s">
        <v>1</v>
      </c>
      <c r="B1979" s="54" t="s">
        <v>2</v>
      </c>
      <c r="C1979" s="55" t="s">
        <v>3</v>
      </c>
      <c r="D1979" s="54" t="s">
        <v>9</v>
      </c>
      <c r="E1979" s="54" t="s">
        <v>13</v>
      </c>
      <c r="F1979" s="56" t="s">
        <v>15</v>
      </c>
    </row>
    <row r="1980" spans="1:7" ht="14.25" x14ac:dyDescent="0.2">
      <c r="A1980" s="57" t="s">
        <v>4</v>
      </c>
      <c r="B1980" s="58"/>
      <c r="C1980" s="59"/>
      <c r="D1980" s="58"/>
      <c r="E1980" s="60" t="s">
        <v>14</v>
      </c>
      <c r="F1980" s="61"/>
    </row>
    <row r="1981" spans="1:7" ht="15" x14ac:dyDescent="0.2">
      <c r="A1981" s="44">
        <v>1</v>
      </c>
      <c r="B1981" s="44">
        <v>2</v>
      </c>
      <c r="C1981" s="44">
        <v>3</v>
      </c>
      <c r="D1981" s="44">
        <v>4</v>
      </c>
      <c r="E1981" s="44">
        <v>5</v>
      </c>
      <c r="F1981" s="44">
        <v>6</v>
      </c>
    </row>
    <row r="1982" spans="1:7" ht="15" x14ac:dyDescent="0.25">
      <c r="A1982" s="62" t="s">
        <v>40</v>
      </c>
      <c r="B1982" s="62" t="s">
        <v>41</v>
      </c>
      <c r="C1982" s="63"/>
      <c r="D1982" s="87"/>
      <c r="E1982" s="87"/>
      <c r="F1982" s="64"/>
    </row>
    <row r="1983" spans="1:7" ht="15" x14ac:dyDescent="0.2">
      <c r="A1983" s="125">
        <v>1</v>
      </c>
      <c r="B1983" s="35" t="s">
        <v>48</v>
      </c>
      <c r="C1983" s="125" t="s">
        <v>5</v>
      </c>
      <c r="D1983" s="89">
        <v>142</v>
      </c>
      <c r="E1983" s="89">
        <v>3.55</v>
      </c>
      <c r="F1983" s="65">
        <v>504.09999999999997</v>
      </c>
    </row>
    <row r="1984" spans="1:7" ht="30" x14ac:dyDescent="0.2">
      <c r="A1984" s="125">
        <v>2</v>
      </c>
      <c r="B1984" s="35" t="s">
        <v>42</v>
      </c>
      <c r="C1984" s="125" t="s">
        <v>274</v>
      </c>
      <c r="D1984" s="89">
        <v>56.8</v>
      </c>
      <c r="E1984" s="89">
        <v>5.43</v>
      </c>
      <c r="F1984" s="65">
        <v>308.42399999999998</v>
      </c>
    </row>
    <row r="1985" spans="1:6" ht="15" x14ac:dyDescent="0.2">
      <c r="A1985" s="125">
        <v>3</v>
      </c>
      <c r="B1985" s="35" t="s">
        <v>0</v>
      </c>
      <c r="C1985" s="125" t="s">
        <v>5</v>
      </c>
      <c r="D1985" s="89">
        <v>1</v>
      </c>
      <c r="E1985" s="3">
        <v>5.88</v>
      </c>
      <c r="F1985" s="65">
        <v>5.88</v>
      </c>
    </row>
    <row r="1986" spans="1:6" ht="15" x14ac:dyDescent="0.2">
      <c r="A1986" s="125">
        <v>4</v>
      </c>
      <c r="B1986" s="35" t="s">
        <v>25</v>
      </c>
      <c r="C1986" s="125" t="s">
        <v>274</v>
      </c>
      <c r="D1986" s="89">
        <v>0.75</v>
      </c>
      <c r="E1986" s="3">
        <v>4.46</v>
      </c>
      <c r="F1986" s="65">
        <v>3.3449999999999998</v>
      </c>
    </row>
    <row r="1987" spans="1:6" ht="30" x14ac:dyDescent="0.2">
      <c r="A1987" s="125">
        <v>5</v>
      </c>
      <c r="B1987" s="35" t="s">
        <v>96</v>
      </c>
      <c r="C1987" s="34" t="s">
        <v>275</v>
      </c>
      <c r="D1987" s="89">
        <v>5.82</v>
      </c>
      <c r="E1987" s="89">
        <v>16.91</v>
      </c>
      <c r="F1987" s="65">
        <v>98.416200000000003</v>
      </c>
    </row>
    <row r="1988" spans="1:6" ht="30" x14ac:dyDescent="0.2">
      <c r="A1988" s="737">
        <v>6</v>
      </c>
      <c r="B1988" s="35" t="s">
        <v>49</v>
      </c>
      <c r="C1988" s="34"/>
      <c r="D1988" s="89"/>
      <c r="E1988" s="90"/>
      <c r="F1988" s="65"/>
    </row>
    <row r="1989" spans="1:6" ht="15" x14ac:dyDescent="0.2">
      <c r="A1989" s="738"/>
      <c r="B1989" s="4" t="s">
        <v>104</v>
      </c>
      <c r="C1989" s="34" t="s">
        <v>275</v>
      </c>
      <c r="D1989" s="89">
        <v>73.31</v>
      </c>
      <c r="E1989" s="6">
        <v>6.78</v>
      </c>
      <c r="F1989" s="65">
        <v>497.04180000000002</v>
      </c>
    </row>
    <row r="1990" spans="1:6" ht="15" x14ac:dyDescent="0.2">
      <c r="A1990" s="739"/>
      <c r="B1990" s="5" t="s">
        <v>105</v>
      </c>
      <c r="C1990" s="34" t="s">
        <v>275</v>
      </c>
      <c r="D1990" s="89">
        <v>18.329999999999998</v>
      </c>
      <c r="E1990" s="7">
        <v>24.85</v>
      </c>
      <c r="F1990" s="65">
        <v>455.50049999999999</v>
      </c>
    </row>
    <row r="1991" spans="1:6" ht="30" x14ac:dyDescent="0.2">
      <c r="A1991" s="123">
        <v>7</v>
      </c>
      <c r="B1991" s="46" t="s">
        <v>26</v>
      </c>
      <c r="C1991" s="34" t="s">
        <v>275</v>
      </c>
      <c r="D1991" s="89">
        <v>18.329999999999998</v>
      </c>
      <c r="E1991" s="8">
        <v>6.49</v>
      </c>
      <c r="F1991" s="65">
        <v>118.96169999999999</v>
      </c>
    </row>
    <row r="1992" spans="1:6" ht="15" x14ac:dyDescent="0.2">
      <c r="A1992" s="125">
        <v>8</v>
      </c>
      <c r="B1992" s="47" t="s">
        <v>27</v>
      </c>
      <c r="C1992" s="34" t="s">
        <v>275</v>
      </c>
      <c r="D1992" s="89">
        <v>18.329999999999998</v>
      </c>
      <c r="E1992" s="9">
        <v>4.8899999999999997</v>
      </c>
      <c r="F1992" s="65">
        <v>89.63369999999999</v>
      </c>
    </row>
    <row r="1993" spans="1:6" ht="30" x14ac:dyDescent="0.2">
      <c r="A1993" s="123">
        <v>9</v>
      </c>
      <c r="B1993" s="43" t="s">
        <v>95</v>
      </c>
      <c r="C1993" s="34" t="s">
        <v>275</v>
      </c>
      <c r="D1993" s="89">
        <v>91.64</v>
      </c>
      <c r="E1993" s="10">
        <v>14.6</v>
      </c>
      <c r="F1993" s="65">
        <v>1337.944</v>
      </c>
    </row>
    <row r="1994" spans="1:6" ht="15" x14ac:dyDescent="0.2">
      <c r="A1994" s="125">
        <v>10</v>
      </c>
      <c r="B1994" s="37" t="s">
        <v>276</v>
      </c>
      <c r="C1994" s="125" t="s">
        <v>274</v>
      </c>
      <c r="D1994" s="89">
        <v>127.8</v>
      </c>
      <c r="E1994" s="11">
        <v>4.2300000000000004</v>
      </c>
      <c r="F1994" s="65">
        <v>540.59400000000005</v>
      </c>
    </row>
    <row r="1995" spans="1:6" ht="60" x14ac:dyDescent="0.2">
      <c r="A1995" s="123">
        <v>11</v>
      </c>
      <c r="B1995" s="84" t="s">
        <v>84</v>
      </c>
      <c r="C1995" s="34" t="s">
        <v>275</v>
      </c>
      <c r="D1995" s="89">
        <v>21.95</v>
      </c>
      <c r="E1995" s="12">
        <v>41.85</v>
      </c>
      <c r="F1995" s="65">
        <v>918.60749999999996</v>
      </c>
    </row>
    <row r="1996" spans="1:6" ht="45" x14ac:dyDescent="0.2">
      <c r="A1996" s="125">
        <v>12</v>
      </c>
      <c r="B1996" s="85" t="s">
        <v>148</v>
      </c>
      <c r="C1996" s="34" t="s">
        <v>275</v>
      </c>
      <c r="D1996" s="89">
        <v>41.43</v>
      </c>
      <c r="E1996" s="13">
        <v>40.200000000000003</v>
      </c>
      <c r="F1996" s="65">
        <v>1665.4860000000001</v>
      </c>
    </row>
    <row r="1997" spans="1:6" ht="15" x14ac:dyDescent="0.2">
      <c r="A1997" s="123">
        <v>13</v>
      </c>
      <c r="B1997" s="37" t="s">
        <v>7</v>
      </c>
      <c r="C1997" s="125" t="s">
        <v>8</v>
      </c>
      <c r="D1997" s="36">
        <v>1</v>
      </c>
      <c r="E1997" s="14">
        <v>82.8</v>
      </c>
      <c r="F1997" s="65">
        <v>82.8</v>
      </c>
    </row>
    <row r="1998" spans="1:6" ht="15" x14ac:dyDescent="0.25">
      <c r="A1998" s="125">
        <v>14</v>
      </c>
      <c r="B1998" s="32" t="s">
        <v>106</v>
      </c>
      <c r="C1998" s="83" t="s">
        <v>5</v>
      </c>
      <c r="D1998" s="89">
        <v>1</v>
      </c>
      <c r="E1998" s="15">
        <v>35.97</v>
      </c>
      <c r="F1998" s="65">
        <v>35.97</v>
      </c>
    </row>
    <row r="1999" spans="1:6" ht="15" x14ac:dyDescent="0.2">
      <c r="A1999" s="123">
        <v>15</v>
      </c>
      <c r="B1999" s="38" t="s">
        <v>85</v>
      </c>
      <c r="C1999" s="125" t="s">
        <v>274</v>
      </c>
      <c r="D1999" s="89">
        <v>0.75</v>
      </c>
      <c r="E1999" s="15">
        <v>43.88</v>
      </c>
      <c r="F1999" s="65">
        <v>32.910000000000004</v>
      </c>
    </row>
    <row r="2000" spans="1:6" ht="30" x14ac:dyDescent="0.2">
      <c r="A2000" s="125">
        <v>16</v>
      </c>
      <c r="B2000" s="31" t="s">
        <v>101</v>
      </c>
      <c r="C2000" s="125" t="s">
        <v>12</v>
      </c>
      <c r="D2000" s="89">
        <v>5.45</v>
      </c>
      <c r="E2000" s="16">
        <v>189.85</v>
      </c>
      <c r="F2000" s="65">
        <v>1034.6824999999999</v>
      </c>
    </row>
    <row r="2001" spans="1:6" ht="15" x14ac:dyDescent="0.2">
      <c r="A2001" s="123">
        <v>17</v>
      </c>
      <c r="B2001" s="31" t="s">
        <v>124</v>
      </c>
      <c r="C2001" s="125" t="s">
        <v>274</v>
      </c>
      <c r="D2001" s="89">
        <v>56.8</v>
      </c>
      <c r="E2001" s="16">
        <v>1.8</v>
      </c>
      <c r="F2001" s="65">
        <v>102.24</v>
      </c>
    </row>
    <row r="2002" spans="1:6" ht="15" x14ac:dyDescent="0.2">
      <c r="A2002" s="125">
        <v>18</v>
      </c>
      <c r="B2002" s="31" t="s">
        <v>125</v>
      </c>
      <c r="C2002" s="125" t="s">
        <v>274</v>
      </c>
      <c r="D2002" s="89">
        <v>56.8</v>
      </c>
      <c r="E2002" s="16">
        <v>1.58</v>
      </c>
      <c r="F2002" s="65">
        <v>89.744</v>
      </c>
    </row>
    <row r="2003" spans="1:6" ht="30" x14ac:dyDescent="0.2">
      <c r="A2003" s="123">
        <v>19</v>
      </c>
      <c r="B2003" s="31" t="s">
        <v>102</v>
      </c>
      <c r="C2003" s="68" t="s">
        <v>12</v>
      </c>
      <c r="D2003" s="89">
        <v>5.23</v>
      </c>
      <c r="E2003" s="16">
        <v>180.98</v>
      </c>
      <c r="F2003" s="65">
        <v>946.52539999999999</v>
      </c>
    </row>
    <row r="2004" spans="1:6" ht="30" x14ac:dyDescent="0.2">
      <c r="A2004" s="125">
        <v>20</v>
      </c>
      <c r="B2004" s="22" t="s">
        <v>103</v>
      </c>
      <c r="C2004" s="23" t="s">
        <v>12</v>
      </c>
      <c r="D2004" s="89">
        <v>7.5</v>
      </c>
      <c r="E2004" s="30">
        <v>145.56</v>
      </c>
      <c r="F2004" s="65">
        <v>1091.7</v>
      </c>
    </row>
    <row r="2005" spans="1:6" ht="45" x14ac:dyDescent="0.2">
      <c r="A2005" s="123">
        <v>21</v>
      </c>
      <c r="B2005" s="92" t="s">
        <v>151</v>
      </c>
      <c r="C2005" s="68" t="s">
        <v>275</v>
      </c>
      <c r="D2005" s="89">
        <v>26.13</v>
      </c>
      <c r="E2005" s="13">
        <v>40.200000000000003</v>
      </c>
      <c r="F2005" s="65">
        <v>1050.4259999999999</v>
      </c>
    </row>
    <row r="2006" spans="1:6" ht="15" x14ac:dyDescent="0.2">
      <c r="A2006" s="125">
        <v>22</v>
      </c>
      <c r="B2006" s="67" t="s">
        <v>65</v>
      </c>
      <c r="C2006" s="124" t="s">
        <v>5</v>
      </c>
      <c r="D2006" s="89">
        <v>142</v>
      </c>
      <c r="E2006" s="19">
        <v>3.15</v>
      </c>
      <c r="F2006" s="65">
        <v>447.3</v>
      </c>
    </row>
    <row r="2007" spans="1:6" ht="15" x14ac:dyDescent="0.2">
      <c r="A2007" s="125"/>
      <c r="B2007" s="69"/>
      <c r="C2007" s="70"/>
      <c r="D2007" s="79"/>
      <c r="E2007" s="71"/>
      <c r="F2007" s="65"/>
    </row>
    <row r="2008" spans="1:6" ht="15" x14ac:dyDescent="0.25">
      <c r="A2008" s="62" t="s">
        <v>43</v>
      </c>
      <c r="B2008" s="62" t="s">
        <v>44</v>
      </c>
      <c r="C2008" s="63"/>
      <c r="D2008" s="88"/>
      <c r="E2008" s="88"/>
      <c r="F2008" s="65"/>
    </row>
    <row r="2009" spans="1:6" ht="15" x14ac:dyDescent="0.25">
      <c r="A2009" s="125">
        <v>1</v>
      </c>
      <c r="B2009" s="77" t="s">
        <v>23</v>
      </c>
      <c r="C2009" s="34" t="s">
        <v>5</v>
      </c>
      <c r="D2009" s="36">
        <v>71</v>
      </c>
      <c r="E2009" s="25">
        <v>22.18</v>
      </c>
      <c r="F2009" s="65">
        <v>1574.78</v>
      </c>
    </row>
    <row r="2010" spans="1:6" ht="15" x14ac:dyDescent="0.2">
      <c r="A2010" s="125">
        <v>2</v>
      </c>
      <c r="B2010" s="37" t="s">
        <v>86</v>
      </c>
      <c r="C2010" s="125" t="s">
        <v>6</v>
      </c>
      <c r="D2010" s="36">
        <v>1</v>
      </c>
      <c r="E2010" s="25">
        <v>155.88999999999999</v>
      </c>
      <c r="F2010" s="65">
        <v>155.88999999999999</v>
      </c>
    </row>
    <row r="2011" spans="1:6" ht="15" x14ac:dyDescent="0.2">
      <c r="A2011" s="125">
        <v>3</v>
      </c>
      <c r="B2011" s="37" t="s">
        <v>18</v>
      </c>
      <c r="C2011" s="78" t="s">
        <v>6</v>
      </c>
      <c r="D2011" s="36">
        <v>2</v>
      </c>
      <c r="E2011" s="25">
        <v>26.13</v>
      </c>
      <c r="F2011" s="65">
        <v>52.26</v>
      </c>
    </row>
    <row r="2012" spans="1:6" ht="30" x14ac:dyDescent="0.2">
      <c r="A2012" s="125">
        <v>4</v>
      </c>
      <c r="B2012" s="43" t="s">
        <v>19</v>
      </c>
      <c r="C2012" s="125" t="s">
        <v>6</v>
      </c>
      <c r="D2012" s="36">
        <v>1</v>
      </c>
      <c r="E2012" s="18">
        <v>460.86</v>
      </c>
      <c r="F2012" s="65">
        <v>460.86</v>
      </c>
    </row>
    <row r="2013" spans="1:6" ht="30" x14ac:dyDescent="0.25">
      <c r="A2013" s="125">
        <v>5</v>
      </c>
      <c r="B2013" s="81" t="s">
        <v>45</v>
      </c>
      <c r="C2013" s="125" t="s">
        <v>6</v>
      </c>
      <c r="D2013" s="36">
        <v>2</v>
      </c>
      <c r="E2013" s="17">
        <v>29.36</v>
      </c>
      <c r="F2013" s="65">
        <v>58.72</v>
      </c>
    </row>
    <row r="2014" spans="1:6" ht="15" x14ac:dyDescent="0.2">
      <c r="A2014" s="125">
        <v>6</v>
      </c>
      <c r="B2014" s="37" t="s">
        <v>28</v>
      </c>
      <c r="C2014" s="125" t="s">
        <v>6</v>
      </c>
      <c r="D2014" s="36">
        <v>1</v>
      </c>
      <c r="E2014" s="20">
        <v>9.75</v>
      </c>
      <c r="F2014" s="65">
        <v>9.75</v>
      </c>
    </row>
    <row r="2015" spans="1:6" ht="15" x14ac:dyDescent="0.2">
      <c r="A2015" s="125">
        <v>7</v>
      </c>
      <c r="B2015" s="37" t="s">
        <v>21</v>
      </c>
      <c r="C2015" s="125" t="s">
        <v>6</v>
      </c>
      <c r="D2015" s="36">
        <v>2</v>
      </c>
      <c r="E2015" s="27">
        <v>25.6</v>
      </c>
      <c r="F2015" s="65">
        <v>51.2</v>
      </c>
    </row>
    <row r="2016" spans="1:6" ht="15" x14ac:dyDescent="0.2">
      <c r="A2016" s="125">
        <v>8</v>
      </c>
      <c r="B2016" s="37" t="s">
        <v>108</v>
      </c>
      <c r="C2016" s="125" t="s">
        <v>6</v>
      </c>
      <c r="D2016" s="36">
        <v>1</v>
      </c>
      <c r="E2016" s="89">
        <v>256.11</v>
      </c>
      <c r="F2016" s="65">
        <v>256.11</v>
      </c>
    </row>
    <row r="2017" spans="1:6" ht="15" x14ac:dyDescent="0.2">
      <c r="A2017" s="125">
        <v>9</v>
      </c>
      <c r="B2017" s="37" t="s">
        <v>51</v>
      </c>
      <c r="C2017" s="125" t="s">
        <v>6</v>
      </c>
      <c r="D2017" s="36">
        <v>5</v>
      </c>
      <c r="E2017" s="25">
        <v>29.65</v>
      </c>
      <c r="F2017" s="65">
        <v>148.25</v>
      </c>
    </row>
    <row r="2018" spans="1:6" ht="15" x14ac:dyDescent="0.2">
      <c r="A2018" s="125">
        <v>10</v>
      </c>
      <c r="B2018" s="37" t="s">
        <v>80</v>
      </c>
      <c r="C2018" s="125" t="s">
        <v>5</v>
      </c>
      <c r="D2018" s="36">
        <v>71</v>
      </c>
      <c r="E2018" s="28">
        <v>1.73</v>
      </c>
      <c r="F2018" s="65">
        <v>122.83</v>
      </c>
    </row>
    <row r="2019" spans="1:6" ht="15" x14ac:dyDescent="0.2">
      <c r="A2019" s="125">
        <v>11</v>
      </c>
      <c r="B2019" s="37" t="s">
        <v>22</v>
      </c>
      <c r="C2019" s="125" t="s">
        <v>5</v>
      </c>
      <c r="D2019" s="36">
        <v>71</v>
      </c>
      <c r="E2019" s="28">
        <v>0.92</v>
      </c>
      <c r="F2019" s="65">
        <v>65.320000000000007</v>
      </c>
    </row>
    <row r="2020" spans="1:6" ht="15" x14ac:dyDescent="0.2">
      <c r="A2020" s="125">
        <v>12</v>
      </c>
      <c r="B2020" s="37" t="s">
        <v>16</v>
      </c>
      <c r="C2020" s="125" t="s">
        <v>5</v>
      </c>
      <c r="D2020" s="36">
        <v>71</v>
      </c>
      <c r="E2020" s="28">
        <v>0.71</v>
      </c>
      <c r="F2020" s="65">
        <v>50.41</v>
      </c>
    </row>
    <row r="2021" spans="1:6" ht="15" x14ac:dyDescent="0.2">
      <c r="A2021" s="125">
        <v>13</v>
      </c>
      <c r="B2021" s="37" t="s">
        <v>17</v>
      </c>
      <c r="C2021" s="125" t="s">
        <v>5</v>
      </c>
      <c r="D2021" s="36">
        <v>71</v>
      </c>
      <c r="E2021" s="28">
        <v>0.85</v>
      </c>
      <c r="F2021" s="65">
        <v>60.35</v>
      </c>
    </row>
    <row r="2022" spans="1:6" ht="15" x14ac:dyDescent="0.25">
      <c r="A2022" s="48"/>
      <c r="B2022" s="39"/>
      <c r="C2022" s="39"/>
      <c r="D2022" s="40"/>
      <c r="E2022" s="72" t="s">
        <v>81</v>
      </c>
      <c r="F2022" s="73">
        <v>14524.962300000001</v>
      </c>
    </row>
    <row r="2023" spans="1:6" ht="15" x14ac:dyDescent="0.2">
      <c r="A2023" s="39"/>
      <c r="B2023" s="39"/>
      <c r="C2023" s="39"/>
      <c r="D2023" s="33"/>
      <c r="E2023" s="74" t="s">
        <v>82</v>
      </c>
      <c r="F2023" s="73">
        <v>2904.9924600000004</v>
      </c>
    </row>
    <row r="2024" spans="1:6" ht="15" x14ac:dyDescent="0.25">
      <c r="A2024" s="49"/>
      <c r="B2024" s="91"/>
      <c r="C2024" s="91"/>
      <c r="D2024" s="86"/>
      <c r="E2024" s="75" t="s">
        <v>83</v>
      </c>
      <c r="F2024" s="73">
        <v>17429.954760000001</v>
      </c>
    </row>
  </sheetData>
  <mergeCells count="110">
    <mergeCell ref="A1774:F1774"/>
    <mergeCell ref="A1784:A1786"/>
    <mergeCell ref="A1825:F1825"/>
    <mergeCell ref="A1826:F1826"/>
    <mergeCell ref="A1836:A1838"/>
    <mergeCell ref="B3:F3"/>
    <mergeCell ref="A5:F5"/>
    <mergeCell ref="A1726:F1726"/>
    <mergeCell ref="A1736:A1738"/>
    <mergeCell ref="A1773:F1773"/>
    <mergeCell ref="A1611:F1611"/>
    <mergeCell ref="A1621:A1623"/>
    <mergeCell ref="A1672:F1672"/>
    <mergeCell ref="A1673:F1673"/>
    <mergeCell ref="A1683:A1685"/>
    <mergeCell ref="A1725:F1725"/>
    <mergeCell ref="A1503:F1503"/>
    <mergeCell ref="A1513:A1515"/>
    <mergeCell ref="A1557:F1557"/>
    <mergeCell ref="A1558:F1558"/>
    <mergeCell ref="A1568:A1570"/>
    <mergeCell ref="A1610:F1610"/>
    <mergeCell ref="A1379:F1379"/>
    <mergeCell ref="A1389:A1391"/>
    <mergeCell ref="A1451:F1451"/>
    <mergeCell ref="A1452:F1452"/>
    <mergeCell ref="A1462:A1464"/>
    <mergeCell ref="A1502:F1502"/>
    <mergeCell ref="A1269:F1269"/>
    <mergeCell ref="A1279:A1281"/>
    <mergeCell ref="A1323:F1323"/>
    <mergeCell ref="A1324:F1324"/>
    <mergeCell ref="A1334:A1336"/>
    <mergeCell ref="A1378:F1378"/>
    <mergeCell ref="A1170:F1170"/>
    <mergeCell ref="A1180:A1182"/>
    <mergeCell ref="A1216:F1216"/>
    <mergeCell ref="A1217:F1217"/>
    <mergeCell ref="A1227:A1229"/>
    <mergeCell ref="A1268:F1268"/>
    <mergeCell ref="A1071:F1071"/>
    <mergeCell ref="A1081:A1083"/>
    <mergeCell ref="A1115:F1115"/>
    <mergeCell ref="A1116:F1116"/>
    <mergeCell ref="A1126:A1128"/>
    <mergeCell ref="A1169:F1169"/>
    <mergeCell ref="A969:F969"/>
    <mergeCell ref="A979:A981"/>
    <mergeCell ref="A1022:F1022"/>
    <mergeCell ref="A1023:F1023"/>
    <mergeCell ref="A1033:A1035"/>
    <mergeCell ref="A1070:F1070"/>
    <mergeCell ref="A867:F867"/>
    <mergeCell ref="A877:A879"/>
    <mergeCell ref="A917:F917"/>
    <mergeCell ref="A918:F918"/>
    <mergeCell ref="A928:A930"/>
    <mergeCell ref="A968:F968"/>
    <mergeCell ref="A805:F805"/>
    <mergeCell ref="A806:F806"/>
    <mergeCell ref="A816:A818"/>
    <mergeCell ref="A866:F866"/>
    <mergeCell ref="A628:F628"/>
    <mergeCell ref="A638:A640"/>
    <mergeCell ref="A681:F681"/>
    <mergeCell ref="A682:F682"/>
    <mergeCell ref="A692:A694"/>
    <mergeCell ref="A752:F752"/>
    <mergeCell ref="A627:F627"/>
    <mergeCell ref="A410:F410"/>
    <mergeCell ref="A420:A422"/>
    <mergeCell ref="A477:F477"/>
    <mergeCell ref="A478:F478"/>
    <mergeCell ref="A488:A490"/>
    <mergeCell ref="A520:F520"/>
    <mergeCell ref="A753:F753"/>
    <mergeCell ref="A763:A765"/>
    <mergeCell ref="A255:F255"/>
    <mergeCell ref="A256:F256"/>
    <mergeCell ref="A266:A268"/>
    <mergeCell ref="A302:F302"/>
    <mergeCell ref="A521:F521"/>
    <mergeCell ref="A531:A533"/>
    <mergeCell ref="A578:F578"/>
    <mergeCell ref="A579:F579"/>
    <mergeCell ref="A589:A591"/>
    <mergeCell ref="A1988:A1990"/>
    <mergeCell ref="A1977:F1977"/>
    <mergeCell ref="A1888:A1890"/>
    <mergeCell ref="A1877:F1877"/>
    <mergeCell ref="A1938:A1940"/>
    <mergeCell ref="A1927:F1927"/>
    <mergeCell ref="A1:F2"/>
    <mergeCell ref="A60:F60"/>
    <mergeCell ref="A70:A72"/>
    <mergeCell ref="A108:F108"/>
    <mergeCell ref="A109:F109"/>
    <mergeCell ref="A119:A121"/>
    <mergeCell ref="A177:F177"/>
    <mergeCell ref="A6:E6"/>
    <mergeCell ref="A16:A18"/>
    <mergeCell ref="A59:F59"/>
    <mergeCell ref="A303:F303"/>
    <mergeCell ref="A313:A315"/>
    <mergeCell ref="A349:F349"/>
    <mergeCell ref="A350:F350"/>
    <mergeCell ref="A360:A362"/>
    <mergeCell ref="A409:F409"/>
    <mergeCell ref="A178:F178"/>
    <mergeCell ref="A188:A190"/>
  </mergeCells>
  <conditionalFormatting sqref="F4 F6:F1878 F1926:F1928 F1976:F1978 F2025:F1048576 E1979:E2024 E1929:E1975 E1879:E1925">
    <cfRule type="cellIs" dxfId="1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horizontalDpi="1200" verticalDpi="1200" r:id="rId1"/>
  <headerFoot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G70"/>
  <sheetViews>
    <sheetView view="pageBreakPreview" zoomScale="98" zoomScaleSheetLayoutView="98" workbookViewId="0">
      <selection activeCell="C55" sqref="C55"/>
    </sheetView>
  </sheetViews>
  <sheetFormatPr defaultColWidth="4.85546875" defaultRowHeight="12.75" x14ac:dyDescent="0.2"/>
  <cols>
    <col min="1" max="1" width="7.140625" style="722" customWidth="1"/>
    <col min="2" max="2" width="12.28515625" style="723" customWidth="1"/>
    <col min="3" max="3" width="76.28515625" style="724" customWidth="1"/>
    <col min="4" max="4" width="9" style="724" customWidth="1"/>
    <col min="5" max="5" width="13" style="725" customWidth="1"/>
    <col min="6" max="16384" width="4.85546875" style="724"/>
  </cols>
  <sheetData>
    <row r="2" spans="1:7" s="663" customFormat="1" ht="18.75" x14ac:dyDescent="0.2">
      <c r="A2" s="834" t="s">
        <v>464</v>
      </c>
      <c r="B2" s="834"/>
      <c r="C2" s="834"/>
      <c r="D2" s="834"/>
      <c r="E2" s="834"/>
    </row>
    <row r="3" spans="1:7" s="663" customFormat="1" ht="15" x14ac:dyDescent="0.2">
      <c r="A3" s="664"/>
      <c r="B3" s="665"/>
      <c r="C3" s="666"/>
      <c r="D3" s="666"/>
      <c r="E3" s="667"/>
    </row>
    <row r="4" spans="1:7" s="669" customFormat="1" ht="12.75" customHeight="1" x14ac:dyDescent="0.2">
      <c r="A4" s="835" t="s">
        <v>465</v>
      </c>
      <c r="B4" s="835"/>
      <c r="C4" s="836" t="s">
        <v>418</v>
      </c>
      <c r="D4" s="836"/>
      <c r="E4" s="836"/>
      <c r="F4" s="668"/>
      <c r="G4" s="668"/>
    </row>
    <row r="5" spans="1:7" s="669" customFormat="1" x14ac:dyDescent="0.2">
      <c r="A5" s="835" t="s">
        <v>506</v>
      </c>
      <c r="B5" s="835"/>
      <c r="C5" s="670">
        <v>1</v>
      </c>
      <c r="D5" s="670"/>
      <c r="E5" s="670"/>
      <c r="F5" s="670"/>
      <c r="G5" s="670"/>
    </row>
    <row r="6" spans="1:7" s="669" customFormat="1" ht="16.5" thickBot="1" x14ac:dyDescent="0.25">
      <c r="A6" s="671"/>
      <c r="B6" s="671"/>
      <c r="C6" s="671"/>
      <c r="D6" s="671"/>
      <c r="E6" s="671"/>
    </row>
    <row r="7" spans="1:7" s="663" customFormat="1" ht="16.5" thickTop="1" thickBot="1" x14ac:dyDescent="0.25">
      <c r="A7" s="672" t="s">
        <v>75</v>
      </c>
      <c r="B7" s="673" t="s">
        <v>424</v>
      </c>
      <c r="C7" s="673" t="s">
        <v>432</v>
      </c>
      <c r="D7" s="673" t="s">
        <v>466</v>
      </c>
      <c r="E7" s="674" t="s">
        <v>434</v>
      </c>
    </row>
    <row r="8" spans="1:7" s="676" customFormat="1" ht="11.25" thickTop="1" thickBot="1" x14ac:dyDescent="0.25">
      <c r="A8" s="675">
        <v>1</v>
      </c>
      <c r="B8" s="675">
        <v>2</v>
      </c>
      <c r="C8" s="675">
        <v>3</v>
      </c>
      <c r="D8" s="675">
        <v>4</v>
      </c>
      <c r="E8" s="675">
        <v>4</v>
      </c>
    </row>
    <row r="9" spans="1:7" s="682" customFormat="1" ht="7.5" thickTop="1" x14ac:dyDescent="0.2">
      <c r="A9" s="677"/>
      <c r="B9" s="678"/>
      <c r="C9" s="679"/>
      <c r="D9" s="680"/>
      <c r="E9" s="681"/>
    </row>
    <row r="10" spans="1:7" s="686" customFormat="1" x14ac:dyDescent="0.2">
      <c r="A10" s="683" t="s">
        <v>425</v>
      </c>
      <c r="B10" s="684"/>
      <c r="C10" s="224" t="s">
        <v>48</v>
      </c>
      <c r="D10" s="685" t="s">
        <v>5</v>
      </c>
      <c r="E10" s="726"/>
    </row>
    <row r="11" spans="1:7" s="686" customFormat="1" ht="25.5" x14ac:dyDescent="0.2">
      <c r="A11" s="683" t="s">
        <v>426</v>
      </c>
      <c r="B11" s="684"/>
      <c r="C11" s="224" t="s">
        <v>42</v>
      </c>
      <c r="D11" s="687" t="s">
        <v>6</v>
      </c>
      <c r="E11" s="726"/>
    </row>
    <row r="12" spans="1:7" s="686" customFormat="1" x14ac:dyDescent="0.2">
      <c r="A12" s="683" t="s">
        <v>427</v>
      </c>
      <c r="B12" s="688"/>
      <c r="C12" s="224" t="s">
        <v>0</v>
      </c>
      <c r="D12" s="689" t="s">
        <v>6</v>
      </c>
      <c r="E12" s="727"/>
    </row>
    <row r="13" spans="1:7" s="686" customFormat="1" x14ac:dyDescent="0.2">
      <c r="A13" s="683" t="s">
        <v>428</v>
      </c>
      <c r="B13" s="688"/>
      <c r="C13" s="224" t="s">
        <v>25</v>
      </c>
      <c r="D13" s="687" t="s">
        <v>6</v>
      </c>
      <c r="E13" s="728"/>
    </row>
    <row r="14" spans="1:7" s="686" customFormat="1" ht="25.5" x14ac:dyDescent="0.2">
      <c r="A14" s="683" t="s">
        <v>429</v>
      </c>
      <c r="B14" s="688"/>
      <c r="C14" s="224" t="s">
        <v>96</v>
      </c>
      <c r="D14" s="687" t="s">
        <v>6</v>
      </c>
      <c r="E14" s="728"/>
    </row>
    <row r="15" spans="1:7" s="686" customFormat="1" ht="15" x14ac:dyDescent="0.2">
      <c r="A15" s="683" t="s">
        <v>430</v>
      </c>
      <c r="B15" s="684"/>
      <c r="C15" s="827" t="s">
        <v>49</v>
      </c>
      <c r="D15" s="827"/>
      <c r="E15" s="734"/>
    </row>
    <row r="16" spans="1:7" s="686" customFormat="1" ht="15.75" x14ac:dyDescent="0.2">
      <c r="A16" s="683" t="s">
        <v>510</v>
      </c>
      <c r="B16" s="688"/>
      <c r="C16" s="690" t="s">
        <v>104</v>
      </c>
      <c r="D16" s="691" t="s">
        <v>507</v>
      </c>
      <c r="E16" s="729"/>
    </row>
    <row r="17" spans="1:5" s="686" customFormat="1" ht="15.75" x14ac:dyDescent="0.2">
      <c r="A17" s="683" t="s">
        <v>511</v>
      </c>
      <c r="B17" s="688"/>
      <c r="C17" s="692" t="s">
        <v>105</v>
      </c>
      <c r="D17" s="691" t="s">
        <v>507</v>
      </c>
      <c r="E17" s="729"/>
    </row>
    <row r="18" spans="1:5" s="686" customFormat="1" ht="15.75" x14ac:dyDescent="0.2">
      <c r="A18" s="683" t="s">
        <v>431</v>
      </c>
      <c r="B18" s="688"/>
      <c r="C18" s="693" t="s">
        <v>26</v>
      </c>
      <c r="D18" s="685" t="s">
        <v>507</v>
      </c>
      <c r="E18" s="727"/>
    </row>
    <row r="19" spans="1:5" s="686" customFormat="1" ht="15.75" x14ac:dyDescent="0.2">
      <c r="A19" s="683" t="s">
        <v>467</v>
      </c>
      <c r="B19" s="684"/>
      <c r="C19" s="694" t="s">
        <v>27</v>
      </c>
      <c r="D19" s="685" t="s">
        <v>507</v>
      </c>
      <c r="E19" s="726"/>
    </row>
    <row r="20" spans="1:5" s="686" customFormat="1" ht="15.75" x14ac:dyDescent="0.2">
      <c r="A20" s="683" t="s">
        <v>468</v>
      </c>
      <c r="B20" s="688"/>
      <c r="C20" s="658" t="s">
        <v>95</v>
      </c>
      <c r="D20" s="685" t="s">
        <v>507</v>
      </c>
      <c r="E20" s="728"/>
    </row>
    <row r="21" spans="1:5" s="686" customFormat="1" ht="15.75" x14ac:dyDescent="0.2">
      <c r="A21" s="683" t="s">
        <v>469</v>
      </c>
      <c r="B21" s="688"/>
      <c r="C21" s="695" t="s">
        <v>508</v>
      </c>
      <c r="D21" s="687" t="s">
        <v>509</v>
      </c>
      <c r="E21" s="728"/>
    </row>
    <row r="22" spans="1:5" s="686" customFormat="1" ht="38.25" x14ac:dyDescent="0.2">
      <c r="A22" s="683" t="s">
        <v>470</v>
      </c>
      <c r="B22" s="688"/>
      <c r="C22" s="696" t="s">
        <v>84</v>
      </c>
      <c r="D22" s="685" t="s">
        <v>507</v>
      </c>
      <c r="E22" s="727"/>
    </row>
    <row r="23" spans="1:5" s="686" customFormat="1" ht="38.25" x14ac:dyDescent="0.2">
      <c r="A23" s="683" t="s">
        <v>471</v>
      </c>
      <c r="B23" s="688"/>
      <c r="C23" s="697" t="s">
        <v>148</v>
      </c>
      <c r="D23" s="685" t="s">
        <v>507</v>
      </c>
      <c r="E23" s="727"/>
    </row>
    <row r="24" spans="1:5" s="686" customFormat="1" x14ac:dyDescent="0.2">
      <c r="A24" s="683" t="s">
        <v>472</v>
      </c>
      <c r="B24" s="688"/>
      <c r="C24" s="695" t="s">
        <v>7</v>
      </c>
      <c r="D24" s="687" t="s">
        <v>8</v>
      </c>
      <c r="E24" s="727"/>
    </row>
    <row r="25" spans="1:5" s="686" customFormat="1" ht="25.5" x14ac:dyDescent="0.2">
      <c r="A25" s="683" t="s">
        <v>473</v>
      </c>
      <c r="B25" s="698"/>
      <c r="C25" s="699" t="s">
        <v>151</v>
      </c>
      <c r="D25" s="662" t="s">
        <v>507</v>
      </c>
      <c r="E25" s="730"/>
    </row>
    <row r="26" spans="1:5" s="701" customFormat="1" x14ac:dyDescent="0.2">
      <c r="A26" s="683" t="s">
        <v>474</v>
      </c>
      <c r="B26" s="684"/>
      <c r="C26" s="695" t="s">
        <v>17</v>
      </c>
      <c r="D26" s="687" t="s">
        <v>5</v>
      </c>
      <c r="E26" s="726"/>
    </row>
    <row r="27" spans="1:5" s="702" customFormat="1" x14ac:dyDescent="0.2">
      <c r="A27" s="837"/>
      <c r="B27" s="838"/>
      <c r="C27" s="658" t="s">
        <v>21</v>
      </c>
      <c r="D27" s="659" t="s">
        <v>6</v>
      </c>
      <c r="E27" s="839"/>
    </row>
    <row r="28" spans="1:5" s="702" customFormat="1" x14ac:dyDescent="0.2">
      <c r="A28" s="837"/>
      <c r="B28" s="838"/>
      <c r="C28" s="695" t="s">
        <v>80</v>
      </c>
      <c r="D28" s="687" t="s">
        <v>5</v>
      </c>
      <c r="E28" s="839"/>
    </row>
    <row r="29" spans="1:5" s="703" customFormat="1" x14ac:dyDescent="0.2">
      <c r="A29" s="683" t="s">
        <v>475</v>
      </c>
      <c r="B29" s="684"/>
      <c r="C29" s="735" t="s">
        <v>286</v>
      </c>
      <c r="D29" s="687" t="s">
        <v>6</v>
      </c>
      <c r="E29" s="726"/>
    </row>
    <row r="30" spans="1:5" s="703" customFormat="1" x14ac:dyDescent="0.2">
      <c r="A30" s="683" t="s">
        <v>476</v>
      </c>
      <c r="B30" s="688"/>
      <c r="C30" s="695" t="s">
        <v>132</v>
      </c>
      <c r="D30" s="687" t="s">
        <v>6</v>
      </c>
      <c r="E30" s="726"/>
    </row>
    <row r="31" spans="1:5" s="703" customFormat="1" x14ac:dyDescent="0.2">
      <c r="A31" s="683" t="s">
        <v>477</v>
      </c>
      <c r="B31" s="688"/>
      <c r="C31" s="658" t="s">
        <v>132</v>
      </c>
      <c r="D31" s="659" t="s">
        <v>6</v>
      </c>
      <c r="E31" s="727"/>
    </row>
    <row r="32" spans="1:5" s="702" customFormat="1" x14ac:dyDescent="0.2">
      <c r="A32" s="683" t="s">
        <v>478</v>
      </c>
      <c r="B32" s="684"/>
      <c r="C32" s="695" t="s">
        <v>51</v>
      </c>
      <c r="D32" s="704" t="s">
        <v>6</v>
      </c>
      <c r="E32" s="726"/>
    </row>
    <row r="33" spans="1:5" s="705" customFormat="1" x14ac:dyDescent="0.2">
      <c r="A33" s="683" t="s">
        <v>479</v>
      </c>
      <c r="B33" s="684"/>
      <c r="C33" s="736" t="s">
        <v>253</v>
      </c>
      <c r="D33" s="704" t="s">
        <v>6</v>
      </c>
      <c r="E33" s="726"/>
    </row>
    <row r="34" spans="1:5" s="705" customFormat="1" x14ac:dyDescent="0.2">
      <c r="A34" s="683" t="s">
        <v>480</v>
      </c>
      <c r="B34" s="688"/>
      <c r="C34" s="658" t="s">
        <v>114</v>
      </c>
      <c r="D34" s="660" t="s">
        <v>6</v>
      </c>
      <c r="E34" s="728"/>
    </row>
    <row r="35" spans="1:5" s="702" customFormat="1" x14ac:dyDescent="0.2">
      <c r="A35" s="683" t="s">
        <v>481</v>
      </c>
      <c r="B35" s="684"/>
      <c r="C35" s="695" t="s">
        <v>20</v>
      </c>
      <c r="D35" s="704" t="s">
        <v>6</v>
      </c>
      <c r="E35" s="726"/>
    </row>
    <row r="36" spans="1:5" s="702" customFormat="1" ht="25.5" x14ac:dyDescent="0.2">
      <c r="A36" s="683" t="s">
        <v>482</v>
      </c>
      <c r="B36" s="684"/>
      <c r="C36" s="661" t="s">
        <v>118</v>
      </c>
      <c r="D36" s="659" t="s">
        <v>6</v>
      </c>
      <c r="E36" s="726"/>
    </row>
    <row r="37" spans="1:5" s="702" customFormat="1" ht="25.5" x14ac:dyDescent="0.2">
      <c r="A37" s="683" t="s">
        <v>483</v>
      </c>
      <c r="B37" s="688"/>
      <c r="C37" s="661" t="s">
        <v>45</v>
      </c>
      <c r="D37" s="687" t="s">
        <v>6</v>
      </c>
      <c r="E37" s="727"/>
    </row>
    <row r="38" spans="1:5" s="702" customFormat="1" x14ac:dyDescent="0.2">
      <c r="A38" s="683" t="s">
        <v>484</v>
      </c>
      <c r="B38" s="688"/>
      <c r="C38" s="695" t="s">
        <v>22</v>
      </c>
      <c r="D38" s="687" t="s">
        <v>5</v>
      </c>
      <c r="E38" s="728"/>
    </row>
    <row r="39" spans="1:5" s="702" customFormat="1" x14ac:dyDescent="0.2">
      <c r="A39" s="683" t="s">
        <v>485</v>
      </c>
      <c r="B39" s="688"/>
      <c r="C39" s="658" t="s">
        <v>116</v>
      </c>
      <c r="D39" s="659" t="s">
        <v>6</v>
      </c>
      <c r="E39" s="727"/>
    </row>
    <row r="40" spans="1:5" s="702" customFormat="1" x14ac:dyDescent="0.2">
      <c r="A40" s="683" t="s">
        <v>486</v>
      </c>
      <c r="B40" s="684"/>
      <c r="C40" s="658" t="s">
        <v>19</v>
      </c>
      <c r="D40" s="687" t="s">
        <v>6</v>
      </c>
      <c r="E40" s="726"/>
    </row>
    <row r="41" spans="1:5" s="702" customFormat="1" x14ac:dyDescent="0.2">
      <c r="A41" s="683" t="s">
        <v>487</v>
      </c>
      <c r="B41" s="684"/>
      <c r="C41" s="695" t="s">
        <v>28</v>
      </c>
      <c r="D41" s="687" t="s">
        <v>6</v>
      </c>
      <c r="E41" s="726"/>
    </row>
    <row r="42" spans="1:5" s="702" customFormat="1" x14ac:dyDescent="0.2">
      <c r="A42" s="683" t="s">
        <v>488</v>
      </c>
      <c r="B42" s="688"/>
      <c r="C42" s="695" t="s">
        <v>144</v>
      </c>
      <c r="D42" s="687" t="s">
        <v>6</v>
      </c>
      <c r="E42" s="728"/>
    </row>
    <row r="43" spans="1:5" s="702" customFormat="1" x14ac:dyDescent="0.2">
      <c r="A43" s="683" t="s">
        <v>489</v>
      </c>
      <c r="B43" s="688"/>
      <c r="C43" s="695" t="s">
        <v>24</v>
      </c>
      <c r="D43" s="687" t="s">
        <v>6</v>
      </c>
      <c r="E43" s="728"/>
    </row>
    <row r="44" spans="1:5" s="702" customFormat="1" x14ac:dyDescent="0.2">
      <c r="A44" s="683" t="s">
        <v>490</v>
      </c>
      <c r="B44" s="688"/>
      <c r="C44" s="736" t="s">
        <v>145</v>
      </c>
      <c r="D44" s="687" t="s">
        <v>6</v>
      </c>
      <c r="E44" s="728"/>
    </row>
    <row r="45" spans="1:5" s="702" customFormat="1" x14ac:dyDescent="0.2">
      <c r="A45" s="683" t="s">
        <v>491</v>
      </c>
      <c r="B45" s="688"/>
      <c r="C45" s="695" t="s">
        <v>86</v>
      </c>
      <c r="D45" s="687" t="s">
        <v>6</v>
      </c>
      <c r="E45" s="728"/>
    </row>
    <row r="46" spans="1:5" s="702" customFormat="1" x14ac:dyDescent="0.2">
      <c r="A46" s="683" t="s">
        <v>492</v>
      </c>
      <c r="B46" s="688"/>
      <c r="C46" s="700" t="s">
        <v>129</v>
      </c>
      <c r="D46" s="685" t="s">
        <v>5</v>
      </c>
      <c r="E46" s="728"/>
    </row>
    <row r="47" spans="1:5" s="702" customFormat="1" x14ac:dyDescent="0.2">
      <c r="A47" s="683" t="s">
        <v>493</v>
      </c>
      <c r="B47" s="688"/>
      <c r="C47" s="700" t="s">
        <v>23</v>
      </c>
      <c r="D47" s="685" t="s">
        <v>5</v>
      </c>
      <c r="E47" s="728"/>
    </row>
    <row r="48" spans="1:5" s="702" customFormat="1" x14ac:dyDescent="0.2">
      <c r="A48" s="683" t="s">
        <v>494</v>
      </c>
      <c r="B48" s="684"/>
      <c r="C48" s="695" t="s">
        <v>16</v>
      </c>
      <c r="D48" s="687" t="s">
        <v>5</v>
      </c>
      <c r="E48" s="726"/>
    </row>
    <row r="49" spans="1:5" s="702" customFormat="1" x14ac:dyDescent="0.2">
      <c r="A49" s="683" t="s">
        <v>495</v>
      </c>
      <c r="B49" s="688"/>
      <c r="C49" s="658" t="s">
        <v>161</v>
      </c>
      <c r="D49" s="659" t="s">
        <v>6</v>
      </c>
      <c r="E49" s="728"/>
    </row>
    <row r="50" spans="1:5" s="702" customFormat="1" x14ac:dyDescent="0.2">
      <c r="A50" s="683" t="s">
        <v>496</v>
      </c>
      <c r="B50" s="684"/>
      <c r="C50" s="695" t="s">
        <v>133</v>
      </c>
      <c r="D50" s="687" t="s">
        <v>6</v>
      </c>
      <c r="E50" s="726"/>
    </row>
    <row r="51" spans="1:5" s="702" customFormat="1" x14ac:dyDescent="0.2">
      <c r="A51" s="683" t="s">
        <v>497</v>
      </c>
      <c r="B51" s="684"/>
      <c r="C51" s="695" t="s">
        <v>254</v>
      </c>
      <c r="D51" s="687" t="s">
        <v>6</v>
      </c>
      <c r="E51" s="726"/>
    </row>
    <row r="52" spans="1:5" s="702" customFormat="1" x14ac:dyDescent="0.2">
      <c r="A52" s="683" t="s">
        <v>498</v>
      </c>
      <c r="B52" s="684"/>
      <c r="C52" s="695" t="s">
        <v>224</v>
      </c>
      <c r="D52" s="687" t="s">
        <v>6</v>
      </c>
      <c r="E52" s="726"/>
    </row>
    <row r="53" spans="1:5" s="702" customFormat="1" x14ac:dyDescent="0.2">
      <c r="A53" s="683" t="s">
        <v>499</v>
      </c>
      <c r="B53" s="684"/>
      <c r="C53" s="695" t="s">
        <v>134</v>
      </c>
      <c r="D53" s="687" t="s">
        <v>6</v>
      </c>
      <c r="E53" s="726"/>
    </row>
    <row r="54" spans="1:5" s="702" customFormat="1" x14ac:dyDescent="0.2">
      <c r="A54" s="683" t="s">
        <v>500</v>
      </c>
      <c r="B54" s="684"/>
      <c r="C54" s="695" t="s">
        <v>108</v>
      </c>
      <c r="D54" s="687" t="s">
        <v>6</v>
      </c>
      <c r="E54" s="726"/>
    </row>
    <row r="55" spans="1:5" s="702" customFormat="1" x14ac:dyDescent="0.2">
      <c r="A55" s="683" t="s">
        <v>501</v>
      </c>
      <c r="B55" s="688"/>
      <c r="C55" s="658" t="s">
        <v>97</v>
      </c>
      <c r="D55" s="659" t="s">
        <v>6</v>
      </c>
      <c r="E55" s="727"/>
    </row>
    <row r="56" spans="1:5" s="702" customFormat="1" x14ac:dyDescent="0.2">
      <c r="A56" s="683" t="s">
        <v>502</v>
      </c>
      <c r="B56" s="684"/>
      <c r="C56" s="695" t="s">
        <v>98</v>
      </c>
      <c r="D56" s="687" t="s">
        <v>6</v>
      </c>
      <c r="E56" s="726"/>
    </row>
    <row r="57" spans="1:5" s="702" customFormat="1" x14ac:dyDescent="0.2">
      <c r="A57" s="683" t="s">
        <v>503</v>
      </c>
      <c r="B57" s="688"/>
      <c r="C57" s="695" t="s">
        <v>201</v>
      </c>
      <c r="D57" s="687" t="s">
        <v>6</v>
      </c>
      <c r="E57" s="728"/>
    </row>
    <row r="58" spans="1:5" s="702" customFormat="1" x14ac:dyDescent="0.2">
      <c r="A58" s="683" t="s">
        <v>504</v>
      </c>
      <c r="B58" s="688"/>
      <c r="C58" s="695" t="s">
        <v>99</v>
      </c>
      <c r="D58" s="687" t="s">
        <v>6</v>
      </c>
      <c r="E58" s="728"/>
    </row>
    <row r="59" spans="1:5" s="40" customFormat="1" ht="15" x14ac:dyDescent="0.2">
      <c r="A59" s="665"/>
      <c r="B59" s="665"/>
      <c r="C59" s="665"/>
      <c r="D59" s="665"/>
      <c r="E59" s="706"/>
    </row>
    <row r="60" spans="1:5" s="711" customFormat="1" ht="13.5" x14ac:dyDescent="0.2">
      <c r="A60" s="707"/>
      <c r="B60" s="708" t="s">
        <v>419</v>
      </c>
      <c r="C60" s="731" t="s">
        <v>420</v>
      </c>
      <c r="D60" s="709"/>
      <c r="E60" s="710"/>
    </row>
    <row r="61" spans="1:5" s="715" customFormat="1" ht="15" x14ac:dyDescent="0.25">
      <c r="A61" s="712"/>
      <c r="B61" s="712"/>
      <c r="C61" s="713"/>
      <c r="D61" s="713"/>
      <c r="E61" s="714"/>
    </row>
    <row r="62" spans="1:5" s="715" customFormat="1" ht="15" x14ac:dyDescent="0.25">
      <c r="A62" s="712"/>
      <c r="B62" s="712"/>
      <c r="C62" s="713"/>
      <c r="D62" s="713"/>
      <c r="E62" s="714"/>
    </row>
    <row r="63" spans="1:5" s="715" customFormat="1" ht="15" x14ac:dyDescent="0.25">
      <c r="A63" s="712"/>
      <c r="B63" s="712"/>
      <c r="C63" s="713"/>
      <c r="D63" s="713"/>
      <c r="E63" s="714"/>
    </row>
    <row r="64" spans="1:5" s="715" customFormat="1" ht="15" x14ac:dyDescent="0.25">
      <c r="A64" s="732"/>
      <c r="B64" s="733"/>
      <c r="C64" s="716" t="s">
        <v>421</v>
      </c>
      <c r="D64" s="828"/>
      <c r="E64" s="828"/>
    </row>
    <row r="65" spans="1:5" s="715" customFormat="1" ht="15" x14ac:dyDescent="0.25">
      <c r="A65" s="717"/>
      <c r="B65" s="707"/>
      <c r="C65" s="709"/>
      <c r="D65" s="829"/>
      <c r="E65" s="829"/>
    </row>
    <row r="66" spans="1:5" s="715" customFormat="1" ht="15" x14ac:dyDescent="0.25">
      <c r="A66" s="717"/>
      <c r="B66" s="707"/>
      <c r="C66" s="718"/>
      <c r="D66" s="830"/>
      <c r="E66" s="830"/>
    </row>
    <row r="67" spans="1:5" s="715" customFormat="1" ht="15" x14ac:dyDescent="0.25">
      <c r="A67" s="717"/>
      <c r="B67" s="707"/>
      <c r="C67" s="709"/>
      <c r="D67" s="831" t="s">
        <v>422</v>
      </c>
      <c r="E67" s="831"/>
    </row>
    <row r="68" spans="1:5" s="715" customFormat="1" ht="15" x14ac:dyDescent="0.25">
      <c r="A68" s="717"/>
      <c r="B68" s="707"/>
      <c r="C68" s="709"/>
      <c r="D68" s="719"/>
      <c r="E68" s="720"/>
    </row>
    <row r="69" spans="1:5" s="715" customFormat="1" ht="15" x14ac:dyDescent="0.25">
      <c r="A69" s="717"/>
      <c r="B69" s="707"/>
      <c r="C69" s="718"/>
      <c r="D69" s="832"/>
      <c r="E69" s="832"/>
    </row>
    <row r="70" spans="1:5" s="715" customFormat="1" ht="15" x14ac:dyDescent="0.25">
      <c r="A70" s="717"/>
      <c r="B70" s="707"/>
      <c r="C70" s="721"/>
      <c r="D70" s="833" t="s">
        <v>505</v>
      </c>
      <c r="E70" s="833"/>
    </row>
  </sheetData>
  <sheetProtection sheet="1" formatCells="0" formatColumns="0" formatRows="0" insertColumns="0" insertRows="0" insertHyperlinks="0" deleteColumns="0" deleteRows="0" sort="0" autoFilter="0" pivotTables="0"/>
  <sortState ref="C30:D101">
    <sortCondition ref="C29"/>
  </sortState>
  <mergeCells count="14">
    <mergeCell ref="D69:E69"/>
    <mergeCell ref="D70:E70"/>
    <mergeCell ref="A2:E2"/>
    <mergeCell ref="A4:B4"/>
    <mergeCell ref="C4:E4"/>
    <mergeCell ref="A5:B5"/>
    <mergeCell ref="A27:A28"/>
    <mergeCell ref="B27:B28"/>
    <mergeCell ref="E27:E28"/>
    <mergeCell ref="C15:D15"/>
    <mergeCell ref="D64:E64"/>
    <mergeCell ref="D65:E65"/>
    <mergeCell ref="D66:E66"/>
    <mergeCell ref="D67:E67"/>
  </mergeCells>
  <printOptions horizontalCentered="1"/>
  <pageMargins left="0.70866141732283472" right="0.21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2018"/>
  <sheetViews>
    <sheetView topLeftCell="A1870" zoomScale="80" zoomScaleNormal="80" workbookViewId="0">
      <selection activeCell="K1876" sqref="K1876"/>
    </sheetView>
  </sheetViews>
  <sheetFormatPr defaultColWidth="9.140625" defaultRowHeight="12.75" outlineLevelCol="1" x14ac:dyDescent="0.2"/>
  <cols>
    <col min="1" max="1" width="9" style="33" customWidth="1"/>
    <col min="2" max="2" width="65.7109375" style="33" customWidth="1"/>
    <col min="3" max="3" width="12.140625" style="33" customWidth="1"/>
    <col min="4" max="4" width="9.7109375" style="33" customWidth="1"/>
    <col min="5" max="5" width="9.5703125" style="33" hidden="1" customWidth="1" outlineLevel="1"/>
    <col min="6" max="6" width="10.7109375" style="33" hidden="1" customWidth="1" outlineLevel="1"/>
    <col min="7" max="7" width="9.140625" style="33" collapsed="1"/>
    <col min="8" max="16384" width="9.140625" style="33"/>
  </cols>
  <sheetData>
    <row r="1" spans="1:6" ht="12.75" customHeight="1" x14ac:dyDescent="0.2">
      <c r="A1" s="741" t="s">
        <v>288</v>
      </c>
      <c r="B1" s="741"/>
      <c r="C1" s="741"/>
      <c r="D1" s="741"/>
      <c r="E1" s="741"/>
      <c r="F1" s="741"/>
    </row>
    <row r="2" spans="1:6" ht="12.75" customHeight="1" x14ac:dyDescent="0.2">
      <c r="A2" s="741"/>
      <c r="B2" s="741"/>
      <c r="C2" s="741"/>
      <c r="D2" s="741"/>
      <c r="E2" s="741"/>
      <c r="F2" s="741"/>
    </row>
    <row r="3" spans="1:6" ht="28.5" x14ac:dyDescent="0.2">
      <c r="A3" s="80" t="s">
        <v>50</v>
      </c>
      <c r="B3" s="743" t="s">
        <v>88</v>
      </c>
      <c r="C3" s="743"/>
      <c r="D3" s="743"/>
      <c r="E3" s="743"/>
      <c r="F3" s="743"/>
    </row>
    <row r="4" spans="1:6" ht="14.25" x14ac:dyDescent="0.2">
      <c r="A4" s="42"/>
      <c r="B4" s="105"/>
      <c r="C4" s="105"/>
      <c r="D4" s="105"/>
      <c r="E4" s="105"/>
    </row>
    <row r="5" spans="1:6" ht="14.25" customHeight="1" x14ac:dyDescent="0.2">
      <c r="A5" s="740" t="s">
        <v>123</v>
      </c>
      <c r="B5" s="740"/>
      <c r="C5" s="740"/>
      <c r="D5" s="740"/>
      <c r="E5" s="740"/>
      <c r="F5" s="740"/>
    </row>
    <row r="6" spans="1:6" ht="14.25" x14ac:dyDescent="0.2">
      <c r="A6" s="740"/>
      <c r="B6" s="740"/>
      <c r="C6" s="740"/>
      <c r="D6" s="740"/>
      <c r="E6" s="740"/>
    </row>
    <row r="7" spans="1:6" ht="14.25" x14ac:dyDescent="0.2">
      <c r="A7" s="53" t="s">
        <v>1</v>
      </c>
      <c r="B7" s="54" t="s">
        <v>2</v>
      </c>
      <c r="C7" s="55" t="s">
        <v>3</v>
      </c>
      <c r="D7" s="54" t="s">
        <v>9</v>
      </c>
      <c r="E7" s="54" t="s">
        <v>13</v>
      </c>
      <c r="F7" s="56" t="s">
        <v>15</v>
      </c>
    </row>
    <row r="8" spans="1:6" ht="14.25" x14ac:dyDescent="0.2">
      <c r="A8" s="57" t="s">
        <v>4</v>
      </c>
      <c r="B8" s="58"/>
      <c r="C8" s="59"/>
      <c r="D8" s="58"/>
      <c r="E8" s="60" t="s">
        <v>14</v>
      </c>
      <c r="F8" s="61"/>
    </row>
    <row r="9" spans="1:6" ht="15" x14ac:dyDescent="0.2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15" x14ac:dyDescent="0.25">
      <c r="A10" s="62" t="s">
        <v>40</v>
      </c>
      <c r="B10" s="62" t="s">
        <v>41</v>
      </c>
      <c r="C10" s="63"/>
      <c r="D10" s="87"/>
      <c r="E10" s="87"/>
      <c r="F10" s="64"/>
    </row>
    <row r="11" spans="1:6" ht="15" x14ac:dyDescent="0.2">
      <c r="A11" s="107">
        <v>1</v>
      </c>
      <c r="B11" s="35" t="s">
        <v>48</v>
      </c>
      <c r="C11" s="107" t="s">
        <v>5</v>
      </c>
      <c r="D11" s="89">
        <v>426</v>
      </c>
      <c r="E11" s="89">
        <v>3.55</v>
      </c>
      <c r="F11" s="65">
        <v>1512.3</v>
      </c>
    </row>
    <row r="12" spans="1:6" ht="30" x14ac:dyDescent="0.2">
      <c r="A12" s="107">
        <v>2</v>
      </c>
      <c r="B12" s="35" t="s">
        <v>42</v>
      </c>
      <c r="C12" s="107" t="s">
        <v>274</v>
      </c>
      <c r="D12" s="89">
        <v>162.9</v>
      </c>
      <c r="E12" s="89">
        <v>5.43</v>
      </c>
      <c r="F12" s="65">
        <v>884.54700000000003</v>
      </c>
    </row>
    <row r="13" spans="1:6" ht="15" x14ac:dyDescent="0.2">
      <c r="A13" s="107">
        <v>3</v>
      </c>
      <c r="B13" s="35" t="s">
        <v>0</v>
      </c>
      <c r="C13" s="107" t="s">
        <v>5</v>
      </c>
      <c r="D13" s="89">
        <v>10</v>
      </c>
      <c r="E13" s="3">
        <v>5.88</v>
      </c>
      <c r="F13" s="65">
        <v>58.8</v>
      </c>
    </row>
    <row r="14" spans="1:6" ht="15" x14ac:dyDescent="0.2">
      <c r="A14" s="107">
        <v>4</v>
      </c>
      <c r="B14" s="35" t="s">
        <v>25</v>
      </c>
      <c r="C14" s="107" t="s">
        <v>274</v>
      </c>
      <c r="D14" s="89">
        <v>12.5</v>
      </c>
      <c r="E14" s="3">
        <v>4.46</v>
      </c>
      <c r="F14" s="65">
        <v>55.75</v>
      </c>
    </row>
    <row r="15" spans="1:6" ht="30" x14ac:dyDescent="0.2">
      <c r="A15" s="107">
        <v>5</v>
      </c>
      <c r="B15" s="35" t="s">
        <v>96</v>
      </c>
      <c r="C15" s="34" t="s">
        <v>275</v>
      </c>
      <c r="D15" s="89">
        <v>17.920000000000002</v>
      </c>
      <c r="E15" s="89">
        <v>16.91</v>
      </c>
      <c r="F15" s="65">
        <v>303.02720000000005</v>
      </c>
    </row>
    <row r="16" spans="1:6" ht="30" x14ac:dyDescent="0.2">
      <c r="A16" s="737">
        <v>6</v>
      </c>
      <c r="B16" s="35" t="s">
        <v>49</v>
      </c>
      <c r="C16" s="34"/>
      <c r="D16" s="89"/>
      <c r="E16" s="90"/>
      <c r="F16" s="65"/>
    </row>
    <row r="17" spans="1:6" ht="15" x14ac:dyDescent="0.2">
      <c r="A17" s="738"/>
      <c r="B17" s="4" t="s">
        <v>104</v>
      </c>
      <c r="C17" s="34" t="s">
        <v>275</v>
      </c>
      <c r="D17" s="89">
        <v>214.21</v>
      </c>
      <c r="E17" s="6">
        <v>6.78</v>
      </c>
      <c r="F17" s="65">
        <v>1452.3438000000001</v>
      </c>
    </row>
    <row r="18" spans="1:6" ht="15" x14ac:dyDescent="0.2">
      <c r="A18" s="738"/>
      <c r="B18" s="5" t="s">
        <v>105</v>
      </c>
      <c r="C18" s="34" t="s">
        <v>275</v>
      </c>
      <c r="D18" s="89">
        <v>53.55</v>
      </c>
      <c r="E18" s="7">
        <v>24.85</v>
      </c>
      <c r="F18" s="65">
        <v>1330.7175</v>
      </c>
    </row>
    <row r="19" spans="1:6" ht="30" x14ac:dyDescent="0.2">
      <c r="A19" s="107">
        <v>7</v>
      </c>
      <c r="B19" s="46" t="s">
        <v>26</v>
      </c>
      <c r="C19" s="34" t="s">
        <v>275</v>
      </c>
      <c r="D19" s="89">
        <v>53.55</v>
      </c>
      <c r="E19" s="8">
        <v>6.49</v>
      </c>
      <c r="F19" s="65">
        <v>347.53949999999998</v>
      </c>
    </row>
    <row r="20" spans="1:6" ht="15" x14ac:dyDescent="0.2">
      <c r="A20" s="107">
        <v>8</v>
      </c>
      <c r="B20" s="47" t="s">
        <v>27</v>
      </c>
      <c r="C20" s="34" t="s">
        <v>275</v>
      </c>
      <c r="D20" s="89">
        <v>53.55</v>
      </c>
      <c r="E20" s="9">
        <v>4.8899999999999997</v>
      </c>
      <c r="F20" s="65">
        <v>261.85949999999997</v>
      </c>
    </row>
    <row r="21" spans="1:6" ht="30" x14ac:dyDescent="0.2">
      <c r="A21" s="107">
        <v>9</v>
      </c>
      <c r="B21" s="43" t="s">
        <v>95</v>
      </c>
      <c r="C21" s="34" t="s">
        <v>275</v>
      </c>
      <c r="D21" s="89">
        <v>267.77</v>
      </c>
      <c r="E21" s="10">
        <v>14.6</v>
      </c>
      <c r="F21" s="65">
        <v>3909.4419999999996</v>
      </c>
    </row>
    <row r="22" spans="1:6" ht="15" x14ac:dyDescent="0.2">
      <c r="A22" s="107">
        <v>10</v>
      </c>
      <c r="B22" s="37" t="s">
        <v>276</v>
      </c>
      <c r="C22" s="107" t="s">
        <v>274</v>
      </c>
      <c r="D22" s="89">
        <v>338.4</v>
      </c>
      <c r="E22" s="11">
        <v>4.2300000000000004</v>
      </c>
      <c r="F22" s="65">
        <v>1431.432</v>
      </c>
    </row>
    <row r="23" spans="1:6" ht="60" x14ac:dyDescent="0.2">
      <c r="A23" s="107">
        <v>11</v>
      </c>
      <c r="B23" s="84" t="s">
        <v>84</v>
      </c>
      <c r="C23" s="34" t="s">
        <v>275</v>
      </c>
      <c r="D23" s="89">
        <v>65.709999999999994</v>
      </c>
      <c r="E23" s="12">
        <v>41.85</v>
      </c>
      <c r="F23" s="65">
        <v>2749.9634999999998</v>
      </c>
    </row>
    <row r="24" spans="1:6" ht="45" x14ac:dyDescent="0.2">
      <c r="A24" s="107">
        <v>12</v>
      </c>
      <c r="B24" s="85" t="s">
        <v>148</v>
      </c>
      <c r="C24" s="34" t="s">
        <v>275</v>
      </c>
      <c r="D24" s="89">
        <v>122.23</v>
      </c>
      <c r="E24" s="13">
        <v>40.200000000000003</v>
      </c>
      <c r="F24" s="65">
        <v>4913.6460000000006</v>
      </c>
    </row>
    <row r="25" spans="1:6" ht="15" x14ac:dyDescent="0.2">
      <c r="A25" s="107">
        <v>13</v>
      </c>
      <c r="B25" s="37" t="s">
        <v>7</v>
      </c>
      <c r="C25" s="107" t="s">
        <v>8</v>
      </c>
      <c r="D25" s="36">
        <v>4</v>
      </c>
      <c r="E25" s="14">
        <v>82.8</v>
      </c>
      <c r="F25" s="65">
        <v>331.2</v>
      </c>
    </row>
    <row r="26" spans="1:6" ht="15" x14ac:dyDescent="0.25">
      <c r="A26" s="107">
        <v>14</v>
      </c>
      <c r="B26" s="32" t="s">
        <v>106</v>
      </c>
      <c r="C26" s="83" t="s">
        <v>5</v>
      </c>
      <c r="D26" s="89">
        <v>10</v>
      </c>
      <c r="E26" s="15">
        <v>35.97</v>
      </c>
      <c r="F26" s="65">
        <v>359.7</v>
      </c>
    </row>
    <row r="27" spans="1:6" ht="15" x14ac:dyDescent="0.2">
      <c r="A27" s="107">
        <v>15</v>
      </c>
      <c r="B27" s="38" t="s">
        <v>85</v>
      </c>
      <c r="C27" s="107" t="s">
        <v>274</v>
      </c>
      <c r="D27" s="89">
        <v>12.5</v>
      </c>
      <c r="E27" s="15">
        <v>43.88</v>
      </c>
      <c r="F27" s="65">
        <v>548.5</v>
      </c>
    </row>
    <row r="28" spans="1:6" ht="30" x14ac:dyDescent="0.2">
      <c r="A28" s="107">
        <v>16</v>
      </c>
      <c r="B28" s="31" t="s">
        <v>101</v>
      </c>
      <c r="C28" s="107" t="s">
        <v>12</v>
      </c>
      <c r="D28" s="89">
        <v>15.64</v>
      </c>
      <c r="E28" s="16">
        <v>189.85</v>
      </c>
      <c r="F28" s="65">
        <v>2969.2539999999999</v>
      </c>
    </row>
    <row r="29" spans="1:6" ht="15" x14ac:dyDescent="0.2">
      <c r="A29" s="107">
        <v>17</v>
      </c>
      <c r="B29" s="31" t="s">
        <v>124</v>
      </c>
      <c r="C29" s="107" t="s">
        <v>274</v>
      </c>
      <c r="D29" s="89">
        <v>162.9</v>
      </c>
      <c r="E29" s="16">
        <v>1.8</v>
      </c>
      <c r="F29" s="65">
        <v>293.22000000000003</v>
      </c>
    </row>
    <row r="30" spans="1:6" ht="15" x14ac:dyDescent="0.2">
      <c r="A30" s="107">
        <v>18</v>
      </c>
      <c r="B30" s="31" t="s">
        <v>125</v>
      </c>
      <c r="C30" s="107" t="s">
        <v>274</v>
      </c>
      <c r="D30" s="89">
        <v>162.9</v>
      </c>
      <c r="E30" s="16">
        <v>1.58</v>
      </c>
      <c r="F30" s="65">
        <v>257.38200000000001</v>
      </c>
    </row>
    <row r="31" spans="1:6" ht="30" x14ac:dyDescent="0.2">
      <c r="A31" s="107">
        <v>19</v>
      </c>
      <c r="B31" s="31" t="s">
        <v>102</v>
      </c>
      <c r="C31" s="68" t="s">
        <v>12</v>
      </c>
      <c r="D31" s="89">
        <v>14.99</v>
      </c>
      <c r="E31" s="16">
        <v>180.98</v>
      </c>
      <c r="F31" s="65">
        <v>2712.8901999999998</v>
      </c>
    </row>
    <row r="32" spans="1:6" ht="30" x14ac:dyDescent="0.2">
      <c r="A32" s="107">
        <v>20</v>
      </c>
      <c r="B32" s="22" t="s">
        <v>103</v>
      </c>
      <c r="C32" s="23" t="s">
        <v>12</v>
      </c>
      <c r="D32" s="89">
        <v>21.5</v>
      </c>
      <c r="E32" s="30">
        <v>145.56</v>
      </c>
      <c r="F32" s="65">
        <v>3129.54</v>
      </c>
    </row>
    <row r="33" spans="1:6" ht="45" x14ac:dyDescent="0.2">
      <c r="A33" s="107">
        <v>21</v>
      </c>
      <c r="B33" s="92" t="s">
        <v>107</v>
      </c>
      <c r="C33" s="68" t="s">
        <v>275</v>
      </c>
      <c r="D33" s="89">
        <v>74.930000000000007</v>
      </c>
      <c r="E33" s="13">
        <v>40.200000000000003</v>
      </c>
      <c r="F33" s="65">
        <v>3012.1860000000006</v>
      </c>
    </row>
    <row r="34" spans="1:6" ht="15" x14ac:dyDescent="0.2">
      <c r="A34" s="107">
        <v>22</v>
      </c>
      <c r="B34" s="67" t="s">
        <v>65</v>
      </c>
      <c r="C34" s="106" t="s">
        <v>5</v>
      </c>
      <c r="D34" s="89">
        <v>426</v>
      </c>
      <c r="E34" s="19">
        <v>3.15</v>
      </c>
      <c r="F34" s="65">
        <v>1341.8999999999999</v>
      </c>
    </row>
    <row r="35" spans="1:6" ht="15" x14ac:dyDescent="0.2">
      <c r="A35" s="107"/>
      <c r="B35" s="69"/>
      <c r="C35" s="70"/>
      <c r="D35" s="79"/>
      <c r="E35" s="71"/>
      <c r="F35" s="65"/>
    </row>
    <row r="36" spans="1:6" ht="15" x14ac:dyDescent="0.25">
      <c r="A36" s="62" t="s">
        <v>43</v>
      </c>
      <c r="B36" s="62" t="s">
        <v>44</v>
      </c>
      <c r="C36" s="63"/>
      <c r="D36" s="88"/>
      <c r="E36" s="88"/>
      <c r="F36" s="65"/>
    </row>
    <row r="37" spans="1:6" ht="15" x14ac:dyDescent="0.25">
      <c r="A37" s="107">
        <v>1</v>
      </c>
      <c r="B37" s="77" t="s">
        <v>23</v>
      </c>
      <c r="C37" s="34" t="s">
        <v>5</v>
      </c>
      <c r="D37" s="36">
        <v>188</v>
      </c>
      <c r="E37" s="25">
        <v>22.18</v>
      </c>
      <c r="F37" s="65">
        <v>4169.84</v>
      </c>
    </row>
    <row r="38" spans="1:6" ht="15" x14ac:dyDescent="0.2">
      <c r="A38" s="107">
        <v>2</v>
      </c>
      <c r="B38" s="26" t="s">
        <v>86</v>
      </c>
      <c r="C38" s="107" t="s">
        <v>6</v>
      </c>
      <c r="D38" s="36">
        <v>1</v>
      </c>
      <c r="E38" s="89">
        <v>155.88999999999999</v>
      </c>
      <c r="F38" s="65">
        <v>155.88999999999999</v>
      </c>
    </row>
    <row r="39" spans="1:6" ht="15" x14ac:dyDescent="0.2">
      <c r="A39" s="107">
        <v>3</v>
      </c>
      <c r="B39" s="37" t="s">
        <v>24</v>
      </c>
      <c r="C39" s="107" t="s">
        <v>6</v>
      </c>
      <c r="D39" s="36">
        <v>3</v>
      </c>
      <c r="E39" s="25">
        <v>34.450000000000003</v>
      </c>
      <c r="F39" s="65">
        <v>103.35000000000001</v>
      </c>
    </row>
    <row r="40" spans="1:6" ht="15" x14ac:dyDescent="0.2">
      <c r="A40" s="107">
        <v>4</v>
      </c>
      <c r="B40" s="45" t="s">
        <v>277</v>
      </c>
      <c r="C40" s="107" t="s">
        <v>6</v>
      </c>
      <c r="D40" s="36">
        <v>1</v>
      </c>
      <c r="E40" s="89">
        <v>86.97</v>
      </c>
      <c r="F40" s="65">
        <v>86.97</v>
      </c>
    </row>
    <row r="41" spans="1:6" ht="15" x14ac:dyDescent="0.2">
      <c r="A41" s="107">
        <v>5</v>
      </c>
      <c r="B41" s="37" t="s">
        <v>18</v>
      </c>
      <c r="C41" s="78" t="s">
        <v>6</v>
      </c>
      <c r="D41" s="36">
        <v>4</v>
      </c>
      <c r="E41" s="25">
        <v>26.13</v>
      </c>
      <c r="F41" s="65">
        <v>104.52</v>
      </c>
    </row>
    <row r="42" spans="1:6" ht="30" x14ac:dyDescent="0.2">
      <c r="A42" s="107">
        <v>6</v>
      </c>
      <c r="B42" s="43" t="s">
        <v>19</v>
      </c>
      <c r="C42" s="107" t="s">
        <v>6</v>
      </c>
      <c r="D42" s="36">
        <v>2</v>
      </c>
      <c r="E42" s="18">
        <v>460.86</v>
      </c>
      <c r="F42" s="65">
        <v>921.72</v>
      </c>
    </row>
    <row r="43" spans="1:6" ht="30" x14ac:dyDescent="0.25">
      <c r="A43" s="107">
        <v>7</v>
      </c>
      <c r="B43" s="81" t="s">
        <v>45</v>
      </c>
      <c r="C43" s="107" t="s">
        <v>6</v>
      </c>
      <c r="D43" s="36">
        <v>4</v>
      </c>
      <c r="E43" s="17">
        <v>29.36</v>
      </c>
      <c r="F43" s="65">
        <v>117.44</v>
      </c>
    </row>
    <row r="44" spans="1:6" ht="15" x14ac:dyDescent="0.2">
      <c r="A44" s="107">
        <v>8</v>
      </c>
      <c r="B44" s="37" t="s">
        <v>20</v>
      </c>
      <c r="C44" s="107" t="s">
        <v>6</v>
      </c>
      <c r="D44" s="36">
        <v>1</v>
      </c>
      <c r="E44" s="21">
        <v>870.85</v>
      </c>
      <c r="F44" s="65">
        <v>870.85</v>
      </c>
    </row>
    <row r="45" spans="1:6" ht="15" x14ac:dyDescent="0.2">
      <c r="A45" s="107">
        <v>9</v>
      </c>
      <c r="B45" s="37" t="s">
        <v>28</v>
      </c>
      <c r="C45" s="107" t="s">
        <v>6</v>
      </c>
      <c r="D45" s="36">
        <v>1</v>
      </c>
      <c r="E45" s="20">
        <v>9.75</v>
      </c>
      <c r="F45" s="65">
        <v>9.75</v>
      </c>
    </row>
    <row r="46" spans="1:6" ht="15" x14ac:dyDescent="0.2">
      <c r="A46" s="107">
        <v>10</v>
      </c>
      <c r="B46" s="37" t="s">
        <v>21</v>
      </c>
      <c r="C46" s="107" t="s">
        <v>6</v>
      </c>
      <c r="D46" s="36">
        <v>7</v>
      </c>
      <c r="E46" s="27">
        <v>25.6</v>
      </c>
      <c r="F46" s="65">
        <v>179.20000000000002</v>
      </c>
    </row>
    <row r="47" spans="1:6" ht="15" x14ac:dyDescent="0.2">
      <c r="A47" s="107">
        <v>11</v>
      </c>
      <c r="B47" s="37" t="s">
        <v>97</v>
      </c>
      <c r="C47" s="107" t="s">
        <v>6</v>
      </c>
      <c r="D47" s="36">
        <v>3</v>
      </c>
      <c r="E47" s="89">
        <v>272.56</v>
      </c>
      <c r="F47" s="65">
        <v>817.68000000000006</v>
      </c>
    </row>
    <row r="48" spans="1:6" ht="15" x14ac:dyDescent="0.2">
      <c r="A48" s="107">
        <v>12</v>
      </c>
      <c r="B48" s="37" t="s">
        <v>98</v>
      </c>
      <c r="C48" s="107" t="s">
        <v>6</v>
      </c>
      <c r="D48" s="36">
        <v>2</v>
      </c>
      <c r="E48" s="89">
        <v>256.11</v>
      </c>
      <c r="F48" s="65">
        <v>512.22</v>
      </c>
    </row>
    <row r="49" spans="1:6" ht="15" x14ac:dyDescent="0.2">
      <c r="A49" s="107">
        <v>13</v>
      </c>
      <c r="B49" s="37" t="s">
        <v>99</v>
      </c>
      <c r="C49" s="107" t="s">
        <v>6</v>
      </c>
      <c r="D49" s="36">
        <v>5</v>
      </c>
      <c r="E49" s="89">
        <v>241.75</v>
      </c>
      <c r="F49" s="65">
        <v>1208.75</v>
      </c>
    </row>
    <row r="50" spans="1:6" ht="15" x14ac:dyDescent="0.2">
      <c r="A50" s="107">
        <v>14</v>
      </c>
      <c r="B50" s="37" t="s">
        <v>51</v>
      </c>
      <c r="C50" s="107" t="s">
        <v>6</v>
      </c>
      <c r="D50" s="36">
        <v>9</v>
      </c>
      <c r="E50" s="25">
        <v>29.65</v>
      </c>
      <c r="F50" s="65">
        <v>266.84999999999997</v>
      </c>
    </row>
    <row r="51" spans="1:6" ht="15" x14ac:dyDescent="0.2">
      <c r="A51" s="107">
        <v>15</v>
      </c>
      <c r="B51" s="37" t="s">
        <v>80</v>
      </c>
      <c r="C51" s="107" t="s">
        <v>5</v>
      </c>
      <c r="D51" s="36">
        <v>188</v>
      </c>
      <c r="E51" s="28">
        <v>1.73</v>
      </c>
      <c r="F51" s="65">
        <v>325.24</v>
      </c>
    </row>
    <row r="52" spans="1:6" ht="15" x14ac:dyDescent="0.2">
      <c r="A52" s="107">
        <v>16</v>
      </c>
      <c r="B52" s="37" t="s">
        <v>22</v>
      </c>
      <c r="C52" s="107" t="s">
        <v>5</v>
      </c>
      <c r="D52" s="36">
        <v>188</v>
      </c>
      <c r="E52" s="28">
        <v>0.92</v>
      </c>
      <c r="F52" s="65">
        <v>172.96</v>
      </c>
    </row>
    <row r="53" spans="1:6" ht="15" x14ac:dyDescent="0.2">
      <c r="A53" s="107">
        <v>17</v>
      </c>
      <c r="B53" s="37" t="s">
        <v>16</v>
      </c>
      <c r="C53" s="107" t="s">
        <v>5</v>
      </c>
      <c r="D53" s="36">
        <v>188</v>
      </c>
      <c r="E53" s="28">
        <v>0.71</v>
      </c>
      <c r="F53" s="65">
        <v>133.47999999999999</v>
      </c>
    </row>
    <row r="54" spans="1:6" ht="15" x14ac:dyDescent="0.2">
      <c r="A54" s="107">
        <v>18</v>
      </c>
      <c r="B54" s="37" t="s">
        <v>17</v>
      </c>
      <c r="C54" s="107" t="s">
        <v>5</v>
      </c>
      <c r="D54" s="36">
        <v>188</v>
      </c>
      <c r="E54" s="28">
        <v>0.85</v>
      </c>
      <c r="F54" s="65">
        <v>159.79999999999998</v>
      </c>
    </row>
    <row r="55" spans="1:6" ht="15" x14ac:dyDescent="0.25">
      <c r="A55" s="48"/>
      <c r="B55" s="39"/>
      <c r="C55" s="39"/>
      <c r="E55" s="72" t="s">
        <v>81</v>
      </c>
      <c r="F55" s="73">
        <v>44483.650200000004</v>
      </c>
    </row>
    <row r="56" spans="1:6" ht="15" x14ac:dyDescent="0.2">
      <c r="A56" s="39"/>
      <c r="B56" s="39"/>
      <c r="C56" s="39"/>
      <c r="E56" s="74" t="s">
        <v>82</v>
      </c>
      <c r="F56" s="73">
        <v>8896.7300400000004</v>
      </c>
    </row>
    <row r="57" spans="1:6" ht="15" x14ac:dyDescent="0.25">
      <c r="A57" s="49"/>
      <c r="B57" s="91"/>
      <c r="C57" s="91"/>
      <c r="E57" s="75" t="s">
        <v>83</v>
      </c>
      <c r="F57" s="73">
        <v>53380.380240000006</v>
      </c>
    </row>
    <row r="59" spans="1:6" ht="14.25" x14ac:dyDescent="0.2">
      <c r="A59" s="740" t="s">
        <v>109</v>
      </c>
      <c r="B59" s="740"/>
      <c r="C59" s="740"/>
      <c r="D59" s="740"/>
      <c r="E59" s="740"/>
      <c r="F59" s="740"/>
    </row>
    <row r="60" spans="1:6" ht="14.25" x14ac:dyDescent="0.2">
      <c r="A60" s="740"/>
      <c r="B60" s="740"/>
      <c r="C60" s="740"/>
      <c r="D60" s="740"/>
      <c r="E60" s="740"/>
      <c r="F60" s="740"/>
    </row>
    <row r="61" spans="1:6" ht="14.25" x14ac:dyDescent="0.2">
      <c r="A61" s="53" t="s">
        <v>1</v>
      </c>
      <c r="B61" s="54" t="s">
        <v>2</v>
      </c>
      <c r="C61" s="55" t="s">
        <v>3</v>
      </c>
      <c r="D61" s="54" t="s">
        <v>9</v>
      </c>
      <c r="E61" s="54" t="s">
        <v>13</v>
      </c>
      <c r="F61" s="56" t="s">
        <v>15</v>
      </c>
    </row>
    <row r="62" spans="1:6" ht="14.25" x14ac:dyDescent="0.2">
      <c r="A62" s="57" t="s">
        <v>4</v>
      </c>
      <c r="B62" s="58"/>
      <c r="C62" s="59"/>
      <c r="D62" s="58"/>
      <c r="E62" s="60" t="s">
        <v>14</v>
      </c>
      <c r="F62" s="61"/>
    </row>
    <row r="63" spans="1:6" ht="15" x14ac:dyDescent="0.2">
      <c r="A63" s="44">
        <v>1</v>
      </c>
      <c r="B63" s="44">
        <v>2</v>
      </c>
      <c r="C63" s="44">
        <v>3</v>
      </c>
      <c r="D63" s="44">
        <v>4</v>
      </c>
      <c r="E63" s="44">
        <v>5</v>
      </c>
      <c r="F63" s="44">
        <v>6</v>
      </c>
    </row>
    <row r="64" spans="1:6" ht="15" x14ac:dyDescent="0.25">
      <c r="A64" s="62" t="s">
        <v>40</v>
      </c>
      <c r="B64" s="62" t="s">
        <v>41</v>
      </c>
      <c r="C64" s="63"/>
      <c r="D64" s="87"/>
      <c r="E64" s="87"/>
      <c r="F64" s="64"/>
    </row>
    <row r="65" spans="1:6" ht="15" x14ac:dyDescent="0.2">
      <c r="A65" s="107">
        <v>1</v>
      </c>
      <c r="B65" s="35" t="s">
        <v>48</v>
      </c>
      <c r="C65" s="107" t="s">
        <v>5</v>
      </c>
      <c r="D65" s="89">
        <v>178</v>
      </c>
      <c r="E65" s="89">
        <v>3.55</v>
      </c>
      <c r="F65" s="65">
        <v>631.9</v>
      </c>
    </row>
    <row r="66" spans="1:6" ht="30" x14ac:dyDescent="0.2">
      <c r="A66" s="107">
        <v>2</v>
      </c>
      <c r="B66" s="35" t="s">
        <v>42</v>
      </c>
      <c r="C66" s="107" t="s">
        <v>274</v>
      </c>
      <c r="D66" s="89">
        <v>68.2</v>
      </c>
      <c r="E66" s="89">
        <v>5.43</v>
      </c>
      <c r="F66" s="65">
        <v>370.32600000000002</v>
      </c>
    </row>
    <row r="67" spans="1:6" ht="15" x14ac:dyDescent="0.2">
      <c r="A67" s="107">
        <v>3</v>
      </c>
      <c r="B67" s="35" t="s">
        <v>0</v>
      </c>
      <c r="C67" s="107" t="s">
        <v>5</v>
      </c>
      <c r="D67" s="89">
        <v>5</v>
      </c>
      <c r="E67" s="3">
        <v>5.88</v>
      </c>
      <c r="F67" s="65">
        <v>29.4</v>
      </c>
    </row>
    <row r="68" spans="1:6" ht="15" x14ac:dyDescent="0.2">
      <c r="A68" s="107">
        <v>4</v>
      </c>
      <c r="B68" s="35" t="s">
        <v>25</v>
      </c>
      <c r="C68" s="107" t="s">
        <v>274</v>
      </c>
      <c r="D68" s="89">
        <v>5</v>
      </c>
      <c r="E68" s="3">
        <v>4.46</v>
      </c>
      <c r="F68" s="65">
        <v>22.3</v>
      </c>
    </row>
    <row r="69" spans="1:6" ht="30" x14ac:dyDescent="0.2">
      <c r="A69" s="107">
        <v>5</v>
      </c>
      <c r="B69" s="35" t="s">
        <v>96</v>
      </c>
      <c r="C69" s="34" t="s">
        <v>275</v>
      </c>
      <c r="D69" s="89">
        <v>7.57</v>
      </c>
      <c r="E69" s="89">
        <v>16.91</v>
      </c>
      <c r="F69" s="65">
        <v>128.0087</v>
      </c>
    </row>
    <row r="70" spans="1:6" ht="30" x14ac:dyDescent="0.2">
      <c r="A70" s="737">
        <v>6</v>
      </c>
      <c r="B70" s="35" t="s">
        <v>49</v>
      </c>
      <c r="C70" s="34"/>
      <c r="D70" s="89"/>
      <c r="E70" s="90"/>
      <c r="F70" s="65"/>
    </row>
    <row r="71" spans="1:6" ht="15" x14ac:dyDescent="0.2">
      <c r="A71" s="738"/>
      <c r="B71" s="4" t="s">
        <v>104</v>
      </c>
      <c r="C71" s="34" t="s">
        <v>275</v>
      </c>
      <c r="D71" s="89">
        <v>96.22</v>
      </c>
      <c r="E71" s="6">
        <v>6.78</v>
      </c>
      <c r="F71" s="65">
        <v>652.37160000000006</v>
      </c>
    </row>
    <row r="72" spans="1:6" ht="15" x14ac:dyDescent="0.2">
      <c r="A72" s="738"/>
      <c r="B72" s="5" t="s">
        <v>105</v>
      </c>
      <c r="C72" s="34" t="s">
        <v>275</v>
      </c>
      <c r="D72" s="89">
        <v>24.05</v>
      </c>
      <c r="E72" s="7">
        <v>24.85</v>
      </c>
      <c r="F72" s="65">
        <v>597.64250000000004</v>
      </c>
    </row>
    <row r="73" spans="1:6" ht="30" x14ac:dyDescent="0.2">
      <c r="A73" s="107">
        <v>7</v>
      </c>
      <c r="B73" s="46" t="s">
        <v>26</v>
      </c>
      <c r="C73" s="34" t="s">
        <v>275</v>
      </c>
      <c r="D73" s="89">
        <v>24.05</v>
      </c>
      <c r="E73" s="8">
        <v>6.49</v>
      </c>
      <c r="F73" s="65">
        <v>156.08450000000002</v>
      </c>
    </row>
    <row r="74" spans="1:6" ht="15" x14ac:dyDescent="0.2">
      <c r="A74" s="107">
        <v>8</v>
      </c>
      <c r="B74" s="47" t="s">
        <v>27</v>
      </c>
      <c r="C74" s="34" t="s">
        <v>275</v>
      </c>
      <c r="D74" s="89">
        <v>24.05</v>
      </c>
      <c r="E74" s="9">
        <v>4.8899999999999997</v>
      </c>
      <c r="F74" s="65">
        <v>117.6045</v>
      </c>
    </row>
    <row r="75" spans="1:6" ht="30" x14ac:dyDescent="0.2">
      <c r="A75" s="107">
        <v>9</v>
      </c>
      <c r="B75" s="43" t="s">
        <v>95</v>
      </c>
      <c r="C75" s="34" t="s">
        <v>275</v>
      </c>
      <c r="D75" s="89">
        <v>120.27</v>
      </c>
      <c r="E75" s="10">
        <v>14.6</v>
      </c>
      <c r="F75" s="65">
        <v>1755.942</v>
      </c>
    </row>
    <row r="76" spans="1:6" ht="15" x14ac:dyDescent="0.2">
      <c r="A76" s="107">
        <v>10</v>
      </c>
      <c r="B76" s="37" t="s">
        <v>276</v>
      </c>
      <c r="C76" s="107" t="s">
        <v>274</v>
      </c>
      <c r="D76" s="89">
        <v>142.19999999999999</v>
      </c>
      <c r="E76" s="11">
        <v>4.2300000000000004</v>
      </c>
      <c r="F76" s="65">
        <v>601.50599999999997</v>
      </c>
    </row>
    <row r="77" spans="1:6" ht="60" x14ac:dyDescent="0.2">
      <c r="A77" s="107">
        <v>11</v>
      </c>
      <c r="B77" s="84" t="s">
        <v>268</v>
      </c>
      <c r="C77" s="34" t="s">
        <v>275</v>
      </c>
      <c r="D77" s="89">
        <v>29.76</v>
      </c>
      <c r="E77" s="12">
        <v>41.85</v>
      </c>
      <c r="F77" s="65">
        <v>1245.4560000000001</v>
      </c>
    </row>
    <row r="78" spans="1:6" ht="45" x14ac:dyDescent="0.2">
      <c r="A78" s="107">
        <v>12</v>
      </c>
      <c r="B78" s="85" t="s">
        <v>148</v>
      </c>
      <c r="C78" s="34" t="s">
        <v>275</v>
      </c>
      <c r="D78" s="89">
        <v>51.07</v>
      </c>
      <c r="E78" s="13">
        <v>40.200000000000003</v>
      </c>
      <c r="F78" s="65">
        <v>2053.0140000000001</v>
      </c>
    </row>
    <row r="79" spans="1:6" ht="30" x14ac:dyDescent="0.2">
      <c r="A79" s="107">
        <v>13</v>
      </c>
      <c r="B79" s="95" t="s">
        <v>150</v>
      </c>
      <c r="C79" s="34" t="s">
        <v>275</v>
      </c>
      <c r="D79" s="89">
        <v>6.09</v>
      </c>
      <c r="E79" s="13">
        <v>15.24</v>
      </c>
      <c r="F79" s="65">
        <v>92.811599999999999</v>
      </c>
    </row>
    <row r="80" spans="1:6" ht="15" x14ac:dyDescent="0.2">
      <c r="A80" s="107">
        <v>14</v>
      </c>
      <c r="B80" s="37" t="s">
        <v>7</v>
      </c>
      <c r="C80" s="107" t="s">
        <v>8</v>
      </c>
      <c r="D80" s="36">
        <v>2</v>
      </c>
      <c r="E80" s="14">
        <v>82.8</v>
      </c>
      <c r="F80" s="65">
        <v>165.6</v>
      </c>
    </row>
    <row r="81" spans="1:6" ht="15" x14ac:dyDescent="0.25">
      <c r="A81" s="107">
        <v>15</v>
      </c>
      <c r="B81" s="32" t="s">
        <v>106</v>
      </c>
      <c r="C81" s="83" t="s">
        <v>5</v>
      </c>
      <c r="D81" s="89">
        <v>5</v>
      </c>
      <c r="E81" s="15">
        <v>35.97</v>
      </c>
      <c r="F81" s="65">
        <v>179.85</v>
      </c>
    </row>
    <row r="82" spans="1:6" ht="15" x14ac:dyDescent="0.2">
      <c r="A82" s="107">
        <v>16</v>
      </c>
      <c r="B82" s="38" t="s">
        <v>85</v>
      </c>
      <c r="C82" s="107" t="s">
        <v>274</v>
      </c>
      <c r="D82" s="89">
        <v>5</v>
      </c>
      <c r="E82" s="15">
        <v>43.88</v>
      </c>
      <c r="F82" s="65">
        <v>219.4</v>
      </c>
    </row>
    <row r="83" spans="1:6" ht="30" x14ac:dyDescent="0.2">
      <c r="A83" s="107">
        <v>17</v>
      </c>
      <c r="B83" s="31" t="s">
        <v>101</v>
      </c>
      <c r="C83" s="107" t="s">
        <v>12</v>
      </c>
      <c r="D83" s="89">
        <v>6.55</v>
      </c>
      <c r="E83" s="16">
        <v>189.85</v>
      </c>
      <c r="F83" s="65">
        <v>1243.5174999999999</v>
      </c>
    </row>
    <row r="84" spans="1:6" ht="15" x14ac:dyDescent="0.2">
      <c r="A84" s="107">
        <v>18</v>
      </c>
      <c r="B84" s="31" t="s">
        <v>124</v>
      </c>
      <c r="C84" s="107" t="s">
        <v>274</v>
      </c>
      <c r="D84" s="89">
        <v>68.2</v>
      </c>
      <c r="E84" s="16">
        <v>1.8</v>
      </c>
      <c r="F84" s="65">
        <v>122.76</v>
      </c>
    </row>
    <row r="85" spans="1:6" ht="15" x14ac:dyDescent="0.2">
      <c r="A85" s="107">
        <v>19</v>
      </c>
      <c r="B85" s="31" t="s">
        <v>125</v>
      </c>
      <c r="C85" s="107" t="s">
        <v>274</v>
      </c>
      <c r="D85" s="89">
        <v>68.2</v>
      </c>
      <c r="E85" s="16">
        <v>1.58</v>
      </c>
      <c r="F85" s="65">
        <v>107.75600000000001</v>
      </c>
    </row>
    <row r="86" spans="1:6" ht="30" x14ac:dyDescent="0.2">
      <c r="A86" s="107">
        <v>20</v>
      </c>
      <c r="B86" s="31" t="s">
        <v>102</v>
      </c>
      <c r="C86" s="68" t="s">
        <v>12</v>
      </c>
      <c r="D86" s="89">
        <v>6.27</v>
      </c>
      <c r="E86" s="16">
        <v>180.98</v>
      </c>
      <c r="F86" s="65">
        <v>1134.7445999999998</v>
      </c>
    </row>
    <row r="87" spans="1:6" ht="30" x14ac:dyDescent="0.2">
      <c r="A87" s="107">
        <v>21</v>
      </c>
      <c r="B87" s="22" t="s">
        <v>103</v>
      </c>
      <c r="C87" s="23" t="s">
        <v>12</v>
      </c>
      <c r="D87" s="89">
        <v>9</v>
      </c>
      <c r="E87" s="30">
        <v>145.56</v>
      </c>
      <c r="F87" s="65">
        <v>1310.04</v>
      </c>
    </row>
    <row r="88" spans="1:6" ht="45" x14ac:dyDescent="0.2">
      <c r="A88" s="107">
        <v>22</v>
      </c>
      <c r="B88" s="92" t="s">
        <v>107</v>
      </c>
      <c r="C88" s="68" t="s">
        <v>275</v>
      </c>
      <c r="D88" s="89">
        <v>31.37</v>
      </c>
      <c r="E88" s="13">
        <v>40.200000000000003</v>
      </c>
      <c r="F88" s="65">
        <v>1261.0740000000001</v>
      </c>
    </row>
    <row r="89" spans="1:6" ht="15" x14ac:dyDescent="0.2">
      <c r="A89" s="107">
        <v>23</v>
      </c>
      <c r="B89" s="67" t="s">
        <v>65</v>
      </c>
      <c r="C89" s="106" t="s">
        <v>5</v>
      </c>
      <c r="D89" s="89">
        <v>178</v>
      </c>
      <c r="E89" s="19">
        <v>3.15</v>
      </c>
      <c r="F89" s="65">
        <v>560.69999999999993</v>
      </c>
    </row>
    <row r="90" spans="1:6" ht="15" x14ac:dyDescent="0.2">
      <c r="A90" s="39"/>
      <c r="B90" s="69"/>
      <c r="C90" s="70"/>
      <c r="D90" s="79"/>
      <c r="E90" s="71"/>
      <c r="F90" s="65"/>
    </row>
    <row r="91" spans="1:6" ht="15" x14ac:dyDescent="0.25">
      <c r="A91" s="62" t="s">
        <v>43</v>
      </c>
      <c r="B91" s="62" t="s">
        <v>44</v>
      </c>
      <c r="C91" s="63"/>
      <c r="D91" s="88"/>
      <c r="E91" s="88"/>
      <c r="F91" s="65"/>
    </row>
    <row r="92" spans="1:6" ht="15" x14ac:dyDescent="0.25">
      <c r="A92" s="107">
        <v>1</v>
      </c>
      <c r="B92" s="77" t="s">
        <v>23</v>
      </c>
      <c r="C92" s="34" t="s">
        <v>5</v>
      </c>
      <c r="D92" s="36">
        <v>79</v>
      </c>
      <c r="E92" s="25">
        <v>22.18</v>
      </c>
      <c r="F92" s="65">
        <v>1752.22</v>
      </c>
    </row>
    <row r="93" spans="1:6" ht="15" x14ac:dyDescent="0.2">
      <c r="A93" s="107">
        <v>2</v>
      </c>
      <c r="B93" s="45" t="s">
        <v>277</v>
      </c>
      <c r="C93" s="107" t="s">
        <v>6</v>
      </c>
      <c r="D93" s="36">
        <v>1</v>
      </c>
      <c r="E93" s="89">
        <v>86.97</v>
      </c>
      <c r="F93" s="65">
        <v>86.97</v>
      </c>
    </row>
    <row r="94" spans="1:6" ht="15" x14ac:dyDescent="0.2">
      <c r="A94" s="107">
        <v>3</v>
      </c>
      <c r="B94" s="37" t="s">
        <v>18</v>
      </c>
      <c r="C94" s="78" t="s">
        <v>6</v>
      </c>
      <c r="D94" s="36">
        <v>1</v>
      </c>
      <c r="E94" s="25">
        <v>26.13</v>
      </c>
      <c r="F94" s="65">
        <v>26.13</v>
      </c>
    </row>
    <row r="95" spans="1:6" ht="30" x14ac:dyDescent="0.25">
      <c r="A95" s="107">
        <v>4</v>
      </c>
      <c r="B95" s="81" t="s">
        <v>45</v>
      </c>
      <c r="C95" s="107" t="s">
        <v>6</v>
      </c>
      <c r="D95" s="36">
        <v>1</v>
      </c>
      <c r="E95" s="17">
        <v>29.36</v>
      </c>
      <c r="F95" s="65">
        <v>29.36</v>
      </c>
    </row>
    <row r="96" spans="1:6" ht="15" x14ac:dyDescent="0.2">
      <c r="A96" s="107">
        <v>5</v>
      </c>
      <c r="B96" s="37" t="s">
        <v>21</v>
      </c>
      <c r="C96" s="107" t="s">
        <v>6</v>
      </c>
      <c r="D96" s="36">
        <v>1</v>
      </c>
      <c r="E96" s="27">
        <v>25.6</v>
      </c>
      <c r="F96" s="65">
        <v>25.6</v>
      </c>
    </row>
    <row r="97" spans="1:6" ht="15" x14ac:dyDescent="0.2">
      <c r="A97" s="107">
        <v>6</v>
      </c>
      <c r="B97" s="37" t="s">
        <v>108</v>
      </c>
      <c r="C97" s="107" t="s">
        <v>6</v>
      </c>
      <c r="D97" s="36">
        <v>1</v>
      </c>
      <c r="E97" s="89">
        <v>289.47000000000003</v>
      </c>
      <c r="F97" s="65">
        <v>289.47000000000003</v>
      </c>
    </row>
    <row r="98" spans="1:6" ht="15" x14ac:dyDescent="0.2">
      <c r="A98" s="107">
        <v>7</v>
      </c>
      <c r="B98" s="37" t="s">
        <v>98</v>
      </c>
      <c r="C98" s="107" t="s">
        <v>6</v>
      </c>
      <c r="D98" s="36">
        <v>4</v>
      </c>
      <c r="E98" s="89">
        <v>256.11</v>
      </c>
      <c r="F98" s="65">
        <v>1024.44</v>
      </c>
    </row>
    <row r="99" spans="1:6" ht="15" x14ac:dyDescent="0.2">
      <c r="A99" s="107">
        <v>8</v>
      </c>
      <c r="B99" s="37" t="s">
        <v>51</v>
      </c>
      <c r="C99" s="107" t="s">
        <v>6</v>
      </c>
      <c r="D99" s="36">
        <v>4</v>
      </c>
      <c r="E99" s="25">
        <v>29.65</v>
      </c>
      <c r="F99" s="65">
        <v>118.6</v>
      </c>
    </row>
    <row r="100" spans="1:6" ht="15" x14ac:dyDescent="0.2">
      <c r="A100" s="107">
        <v>9</v>
      </c>
      <c r="B100" s="37" t="s">
        <v>80</v>
      </c>
      <c r="C100" s="107" t="s">
        <v>5</v>
      </c>
      <c r="D100" s="36">
        <v>79</v>
      </c>
      <c r="E100" s="28">
        <v>1.73</v>
      </c>
      <c r="F100" s="65">
        <v>136.66999999999999</v>
      </c>
    </row>
    <row r="101" spans="1:6" ht="15" x14ac:dyDescent="0.2">
      <c r="A101" s="107">
        <v>10</v>
      </c>
      <c r="B101" s="37" t="s">
        <v>22</v>
      </c>
      <c r="C101" s="107" t="s">
        <v>5</v>
      </c>
      <c r="D101" s="36">
        <v>79</v>
      </c>
      <c r="E101" s="28">
        <v>0.92</v>
      </c>
      <c r="F101" s="65">
        <v>72.680000000000007</v>
      </c>
    </row>
    <row r="102" spans="1:6" ht="15" x14ac:dyDescent="0.2">
      <c r="A102" s="107">
        <v>11</v>
      </c>
      <c r="B102" s="37" t="s">
        <v>16</v>
      </c>
      <c r="C102" s="107" t="s">
        <v>5</v>
      </c>
      <c r="D102" s="36">
        <v>79</v>
      </c>
      <c r="E102" s="28">
        <v>0.71</v>
      </c>
      <c r="F102" s="65">
        <v>56.089999999999996</v>
      </c>
    </row>
    <row r="103" spans="1:6" ht="15" x14ac:dyDescent="0.2">
      <c r="A103" s="107">
        <v>12</v>
      </c>
      <c r="B103" s="37" t="s">
        <v>17</v>
      </c>
      <c r="C103" s="107" t="s">
        <v>5</v>
      </c>
      <c r="D103" s="36">
        <v>79</v>
      </c>
      <c r="E103" s="28">
        <v>0.85</v>
      </c>
      <c r="F103" s="65">
        <v>67.149999999999991</v>
      </c>
    </row>
    <row r="104" spans="1:6" ht="15" x14ac:dyDescent="0.25">
      <c r="A104" s="48"/>
      <c r="B104" s="39"/>
      <c r="C104" s="39"/>
      <c r="D104" s="40"/>
      <c r="E104" s="72" t="s">
        <v>81</v>
      </c>
      <c r="F104" s="73">
        <v>18445.1895</v>
      </c>
    </row>
    <row r="105" spans="1:6" ht="15" x14ac:dyDescent="0.2">
      <c r="A105" s="39"/>
      <c r="B105" s="39"/>
      <c r="C105" s="39"/>
      <c r="E105" s="74" t="s">
        <v>82</v>
      </c>
      <c r="F105" s="73">
        <v>3689.0379000000003</v>
      </c>
    </row>
    <row r="106" spans="1:6" ht="15" x14ac:dyDescent="0.25">
      <c r="A106" s="49"/>
      <c r="B106" s="91"/>
      <c r="C106" s="91"/>
      <c r="D106" s="86"/>
      <c r="E106" s="75" t="s">
        <v>83</v>
      </c>
      <c r="F106" s="73">
        <v>22134.2274</v>
      </c>
    </row>
    <row r="108" spans="1:6" ht="33.75" customHeight="1" x14ac:dyDescent="0.2">
      <c r="A108" s="740" t="s">
        <v>166</v>
      </c>
      <c r="B108" s="740"/>
      <c r="C108" s="740"/>
      <c r="D108" s="740"/>
      <c r="E108" s="740"/>
      <c r="F108" s="740"/>
    </row>
    <row r="109" spans="1:6" ht="14.25" x14ac:dyDescent="0.2">
      <c r="A109" s="742"/>
      <c r="B109" s="742"/>
      <c r="C109" s="742"/>
      <c r="D109" s="742"/>
      <c r="E109" s="742"/>
      <c r="F109" s="742"/>
    </row>
    <row r="110" spans="1:6" ht="14.25" x14ac:dyDescent="0.2">
      <c r="A110" s="53" t="s">
        <v>1</v>
      </c>
      <c r="B110" s="54" t="s">
        <v>2</v>
      </c>
      <c r="C110" s="55" t="s">
        <v>3</v>
      </c>
      <c r="D110" s="54" t="s">
        <v>9</v>
      </c>
      <c r="E110" s="54" t="s">
        <v>13</v>
      </c>
      <c r="F110" s="56" t="s">
        <v>15</v>
      </c>
    </row>
    <row r="111" spans="1:6" ht="14.25" x14ac:dyDescent="0.2">
      <c r="A111" s="57" t="s">
        <v>4</v>
      </c>
      <c r="B111" s="58"/>
      <c r="C111" s="59"/>
      <c r="D111" s="58"/>
      <c r="E111" s="60" t="s">
        <v>14</v>
      </c>
      <c r="F111" s="61"/>
    </row>
    <row r="112" spans="1:6" ht="15" x14ac:dyDescent="0.2">
      <c r="A112" s="44">
        <v>1</v>
      </c>
      <c r="B112" s="44">
        <v>2</v>
      </c>
      <c r="C112" s="44">
        <v>3</v>
      </c>
      <c r="D112" s="44">
        <v>4</v>
      </c>
      <c r="E112" s="44">
        <v>5</v>
      </c>
      <c r="F112" s="44">
        <v>6</v>
      </c>
    </row>
    <row r="113" spans="1:6" ht="15" x14ac:dyDescent="0.25">
      <c r="A113" s="62" t="s">
        <v>40</v>
      </c>
      <c r="B113" s="62" t="s">
        <v>41</v>
      </c>
      <c r="C113" s="63"/>
      <c r="D113" s="87"/>
      <c r="E113" s="87"/>
      <c r="F113" s="64"/>
    </row>
    <row r="114" spans="1:6" ht="15" x14ac:dyDescent="0.2">
      <c r="A114" s="107">
        <v>1</v>
      </c>
      <c r="B114" s="35" t="s">
        <v>48</v>
      </c>
      <c r="C114" s="107" t="s">
        <v>5</v>
      </c>
      <c r="D114" s="89">
        <v>858</v>
      </c>
      <c r="E114" s="89">
        <v>3.55</v>
      </c>
      <c r="F114" s="65">
        <v>3045.8999999999996</v>
      </c>
    </row>
    <row r="115" spans="1:6" ht="30" x14ac:dyDescent="0.2">
      <c r="A115" s="107">
        <v>2</v>
      </c>
      <c r="B115" s="35" t="s">
        <v>238</v>
      </c>
      <c r="C115" s="107" t="s">
        <v>274</v>
      </c>
      <c r="D115" s="89">
        <v>326.39999999999998</v>
      </c>
      <c r="E115" s="89">
        <v>5.43</v>
      </c>
      <c r="F115" s="65">
        <v>1772.3519999999999</v>
      </c>
    </row>
    <row r="116" spans="1:6" ht="15" x14ac:dyDescent="0.2">
      <c r="A116" s="107">
        <v>3</v>
      </c>
      <c r="B116" s="35" t="s">
        <v>0</v>
      </c>
      <c r="C116" s="107" t="s">
        <v>5</v>
      </c>
      <c r="D116" s="89">
        <v>25</v>
      </c>
      <c r="E116" s="3">
        <v>5.88</v>
      </c>
      <c r="F116" s="65">
        <v>147</v>
      </c>
    </row>
    <row r="117" spans="1:6" ht="15" x14ac:dyDescent="0.2">
      <c r="A117" s="107">
        <v>4</v>
      </c>
      <c r="B117" s="35" t="s">
        <v>25</v>
      </c>
      <c r="C117" s="107" t="s">
        <v>274</v>
      </c>
      <c r="D117" s="89">
        <v>65</v>
      </c>
      <c r="E117" s="3">
        <v>4.46</v>
      </c>
      <c r="F117" s="65">
        <v>289.89999999999998</v>
      </c>
    </row>
    <row r="118" spans="1:6" ht="30" x14ac:dyDescent="0.2">
      <c r="A118" s="107">
        <v>5</v>
      </c>
      <c r="B118" s="35" t="s">
        <v>96</v>
      </c>
      <c r="C118" s="34" t="s">
        <v>275</v>
      </c>
      <c r="D118" s="89">
        <v>38.39</v>
      </c>
      <c r="E118" s="89">
        <v>16.91</v>
      </c>
      <c r="F118" s="65">
        <v>649.17489999999998</v>
      </c>
    </row>
    <row r="119" spans="1:6" ht="45" x14ac:dyDescent="0.2">
      <c r="A119" s="737">
        <v>6</v>
      </c>
      <c r="B119" s="35" t="s">
        <v>236</v>
      </c>
      <c r="C119" s="34"/>
      <c r="D119" s="89"/>
      <c r="E119" s="90"/>
      <c r="F119" s="65"/>
    </row>
    <row r="120" spans="1:6" ht="15" x14ac:dyDescent="0.2">
      <c r="A120" s="738"/>
      <c r="B120" s="4" t="s">
        <v>104</v>
      </c>
      <c r="C120" s="34" t="s">
        <v>275</v>
      </c>
      <c r="D120" s="89">
        <v>462.79</v>
      </c>
      <c r="E120" s="6">
        <v>6.78</v>
      </c>
      <c r="F120" s="65">
        <v>3137.7162000000003</v>
      </c>
    </row>
    <row r="121" spans="1:6" ht="15" x14ac:dyDescent="0.2">
      <c r="A121" s="738"/>
      <c r="B121" s="5" t="s">
        <v>105</v>
      </c>
      <c r="C121" s="34" t="s">
        <v>275</v>
      </c>
      <c r="D121" s="89">
        <v>115.7</v>
      </c>
      <c r="E121" s="7">
        <v>24.85</v>
      </c>
      <c r="F121" s="65">
        <v>2875.1450000000004</v>
      </c>
    </row>
    <row r="122" spans="1:6" ht="30" x14ac:dyDescent="0.2">
      <c r="A122" s="107">
        <v>7</v>
      </c>
      <c r="B122" s="46" t="s">
        <v>26</v>
      </c>
      <c r="C122" s="34" t="s">
        <v>275</v>
      </c>
      <c r="D122" s="89">
        <v>115.7</v>
      </c>
      <c r="E122" s="8">
        <v>6.49</v>
      </c>
      <c r="F122" s="65">
        <v>750.89300000000003</v>
      </c>
    </row>
    <row r="123" spans="1:6" ht="15" x14ac:dyDescent="0.2">
      <c r="A123" s="107">
        <v>8</v>
      </c>
      <c r="B123" s="47" t="s">
        <v>27</v>
      </c>
      <c r="C123" s="34" t="s">
        <v>275</v>
      </c>
      <c r="D123" s="89">
        <v>115.7</v>
      </c>
      <c r="E123" s="9">
        <v>4.8899999999999997</v>
      </c>
      <c r="F123" s="65">
        <v>565.77300000000002</v>
      </c>
    </row>
    <row r="124" spans="1:6" ht="30" x14ac:dyDescent="0.2">
      <c r="A124" s="107">
        <v>9</v>
      </c>
      <c r="B124" s="43" t="s">
        <v>237</v>
      </c>
      <c r="C124" s="34" t="s">
        <v>275</v>
      </c>
      <c r="D124" s="89">
        <v>578.49</v>
      </c>
      <c r="E124" s="10">
        <v>14.6</v>
      </c>
      <c r="F124" s="65">
        <v>8445.9539999999997</v>
      </c>
    </row>
    <row r="125" spans="1:6" ht="15" x14ac:dyDescent="0.2">
      <c r="A125" s="107">
        <v>10</v>
      </c>
      <c r="B125" s="37" t="s">
        <v>276</v>
      </c>
      <c r="C125" s="107" t="s">
        <v>274</v>
      </c>
      <c r="D125" s="89">
        <v>676.8</v>
      </c>
      <c r="E125" s="11">
        <v>4.2300000000000004</v>
      </c>
      <c r="F125" s="65">
        <v>2862.864</v>
      </c>
    </row>
    <row r="126" spans="1:6" ht="60" x14ac:dyDescent="0.2">
      <c r="A126" s="107">
        <v>11</v>
      </c>
      <c r="B126" s="84" t="s">
        <v>239</v>
      </c>
      <c r="C126" s="34" t="s">
        <v>275</v>
      </c>
      <c r="D126" s="89">
        <v>160.1</v>
      </c>
      <c r="E126" s="12">
        <v>41.85</v>
      </c>
      <c r="F126" s="65">
        <v>6700.1850000000004</v>
      </c>
    </row>
    <row r="127" spans="1:6" ht="60" x14ac:dyDescent="0.2">
      <c r="A127" s="107">
        <v>12</v>
      </c>
      <c r="B127" s="85" t="s">
        <v>240</v>
      </c>
      <c r="C127" s="34" t="s">
        <v>275</v>
      </c>
      <c r="D127" s="89">
        <v>260.94</v>
      </c>
      <c r="E127" s="13">
        <v>40.200000000000003</v>
      </c>
      <c r="F127" s="65">
        <v>10489.788</v>
      </c>
    </row>
    <row r="128" spans="1:6" ht="15" x14ac:dyDescent="0.2">
      <c r="A128" s="107">
        <v>13</v>
      </c>
      <c r="B128" s="37" t="s">
        <v>7</v>
      </c>
      <c r="C128" s="107" t="s">
        <v>8</v>
      </c>
      <c r="D128" s="36">
        <v>8</v>
      </c>
      <c r="E128" s="14">
        <v>82.8</v>
      </c>
      <c r="F128" s="65">
        <v>662.4</v>
      </c>
    </row>
    <row r="129" spans="1:6" ht="15" x14ac:dyDescent="0.25">
      <c r="A129" s="107">
        <v>14</v>
      </c>
      <c r="B129" s="32" t="s">
        <v>106</v>
      </c>
      <c r="C129" s="83" t="s">
        <v>5</v>
      </c>
      <c r="D129" s="89">
        <v>25</v>
      </c>
      <c r="E129" s="15">
        <v>35.97</v>
      </c>
      <c r="F129" s="65">
        <v>899.25</v>
      </c>
    </row>
    <row r="130" spans="1:6" ht="15" x14ac:dyDescent="0.2">
      <c r="A130" s="107">
        <v>15</v>
      </c>
      <c r="B130" s="38" t="s">
        <v>85</v>
      </c>
      <c r="C130" s="107" t="s">
        <v>274</v>
      </c>
      <c r="D130" s="89">
        <v>65</v>
      </c>
      <c r="E130" s="15">
        <v>43.88</v>
      </c>
      <c r="F130" s="65">
        <v>2852.2000000000003</v>
      </c>
    </row>
    <row r="131" spans="1:6" ht="30" x14ac:dyDescent="0.2">
      <c r="A131" s="107">
        <v>16</v>
      </c>
      <c r="B131" s="31" t="s">
        <v>101</v>
      </c>
      <c r="C131" s="107" t="s">
        <v>12</v>
      </c>
      <c r="D131" s="89">
        <v>31.33</v>
      </c>
      <c r="E131" s="16">
        <v>189.85</v>
      </c>
      <c r="F131" s="65">
        <v>5948.0004999999992</v>
      </c>
    </row>
    <row r="132" spans="1:6" ht="15" x14ac:dyDescent="0.2">
      <c r="A132" s="107">
        <v>17</v>
      </c>
      <c r="B132" s="31" t="s">
        <v>124</v>
      </c>
      <c r="C132" s="107" t="s">
        <v>274</v>
      </c>
      <c r="D132" s="89">
        <v>326.39999999999998</v>
      </c>
      <c r="E132" s="16">
        <v>1.8</v>
      </c>
      <c r="F132" s="65">
        <v>587.52</v>
      </c>
    </row>
    <row r="133" spans="1:6" ht="15" x14ac:dyDescent="0.2">
      <c r="A133" s="107">
        <v>18</v>
      </c>
      <c r="B133" s="31" t="s">
        <v>125</v>
      </c>
      <c r="C133" s="107" t="s">
        <v>274</v>
      </c>
      <c r="D133" s="89">
        <v>326.39999999999998</v>
      </c>
      <c r="E133" s="16">
        <v>1.58</v>
      </c>
      <c r="F133" s="65">
        <v>515.71199999999999</v>
      </c>
    </row>
    <row r="134" spans="1:6" ht="30" x14ac:dyDescent="0.2">
      <c r="A134" s="107">
        <v>19</v>
      </c>
      <c r="B134" s="31" t="s">
        <v>102</v>
      </c>
      <c r="C134" s="68" t="s">
        <v>12</v>
      </c>
      <c r="D134" s="89">
        <v>30.03</v>
      </c>
      <c r="E134" s="16">
        <v>180.98</v>
      </c>
      <c r="F134" s="65">
        <v>5434.8293999999996</v>
      </c>
    </row>
    <row r="135" spans="1:6" ht="30" x14ac:dyDescent="0.2">
      <c r="A135" s="107">
        <v>20</v>
      </c>
      <c r="B135" s="22" t="s">
        <v>103</v>
      </c>
      <c r="C135" s="23" t="s">
        <v>12</v>
      </c>
      <c r="D135" s="89">
        <v>43.08</v>
      </c>
      <c r="E135" s="30">
        <v>145.56</v>
      </c>
      <c r="F135" s="65">
        <v>6270.7248</v>
      </c>
    </row>
    <row r="136" spans="1:6" ht="45" x14ac:dyDescent="0.2">
      <c r="A136" s="107">
        <v>21</v>
      </c>
      <c r="B136" s="92" t="s">
        <v>107</v>
      </c>
      <c r="C136" s="68" t="s">
        <v>275</v>
      </c>
      <c r="D136" s="89">
        <v>150.13999999999999</v>
      </c>
      <c r="E136" s="13">
        <v>40.200000000000003</v>
      </c>
      <c r="F136" s="65">
        <v>6035.6279999999997</v>
      </c>
    </row>
    <row r="137" spans="1:6" ht="15" x14ac:dyDescent="0.2">
      <c r="A137" s="107">
        <v>22</v>
      </c>
      <c r="B137" s="67" t="s">
        <v>65</v>
      </c>
      <c r="C137" s="106" t="s">
        <v>5</v>
      </c>
      <c r="D137" s="89">
        <v>858</v>
      </c>
      <c r="E137" s="19">
        <v>3.15</v>
      </c>
      <c r="F137" s="65">
        <v>2702.7</v>
      </c>
    </row>
    <row r="138" spans="1:6" ht="30" x14ac:dyDescent="0.2">
      <c r="A138" s="107">
        <v>23</v>
      </c>
      <c r="B138" s="94" t="s">
        <v>259</v>
      </c>
      <c r="C138" s="106" t="s">
        <v>5</v>
      </c>
      <c r="D138" s="89">
        <v>11</v>
      </c>
      <c r="E138" s="93">
        <v>155</v>
      </c>
      <c r="F138" s="65">
        <v>1705</v>
      </c>
    </row>
    <row r="139" spans="1:6" ht="15" x14ac:dyDescent="0.2">
      <c r="A139" s="107"/>
      <c r="B139" s="69"/>
      <c r="C139" s="70"/>
      <c r="D139" s="79"/>
      <c r="E139" s="71"/>
      <c r="F139" s="65"/>
    </row>
    <row r="140" spans="1:6" ht="15" x14ac:dyDescent="0.25">
      <c r="A140" s="62" t="s">
        <v>43</v>
      </c>
      <c r="B140" s="62" t="s">
        <v>44</v>
      </c>
      <c r="C140" s="63"/>
      <c r="D140" s="88"/>
      <c r="E140" s="88"/>
      <c r="F140" s="65"/>
    </row>
    <row r="141" spans="1:6" ht="15" x14ac:dyDescent="0.25">
      <c r="A141" s="107">
        <v>1</v>
      </c>
      <c r="B141" s="77" t="s">
        <v>122</v>
      </c>
      <c r="C141" s="34" t="s">
        <v>5</v>
      </c>
      <c r="D141" s="36">
        <v>376</v>
      </c>
      <c r="E141" s="89">
        <v>44.89</v>
      </c>
      <c r="F141" s="65">
        <v>16878.64</v>
      </c>
    </row>
    <row r="142" spans="1:6" ht="15" x14ac:dyDescent="0.2">
      <c r="A142" s="107">
        <v>2</v>
      </c>
      <c r="B142" s="37" t="s">
        <v>110</v>
      </c>
      <c r="C142" s="107" t="s">
        <v>6</v>
      </c>
      <c r="D142" s="36">
        <v>4</v>
      </c>
      <c r="E142" s="89">
        <v>88.96</v>
      </c>
      <c r="F142" s="65">
        <v>355.84</v>
      </c>
    </row>
    <row r="143" spans="1:6" ht="15" x14ac:dyDescent="0.2">
      <c r="A143" s="107">
        <v>3</v>
      </c>
      <c r="B143" s="26" t="s">
        <v>111</v>
      </c>
      <c r="C143" s="107" t="s">
        <v>6</v>
      </c>
      <c r="D143" s="36">
        <v>2</v>
      </c>
      <c r="E143" s="24">
        <v>161.52000000000001</v>
      </c>
      <c r="F143" s="65">
        <v>323.04000000000002</v>
      </c>
    </row>
    <row r="144" spans="1:6" ht="15" x14ac:dyDescent="0.2">
      <c r="A144" s="107">
        <v>4</v>
      </c>
      <c r="B144" s="26" t="s">
        <v>86</v>
      </c>
      <c r="C144" s="107" t="s">
        <v>6</v>
      </c>
      <c r="D144" s="36">
        <v>6</v>
      </c>
      <c r="E144" s="89">
        <v>157.25</v>
      </c>
      <c r="F144" s="65">
        <v>943.5</v>
      </c>
    </row>
    <row r="145" spans="1:6" ht="15" x14ac:dyDescent="0.2">
      <c r="A145" s="107">
        <v>5</v>
      </c>
      <c r="B145" s="26" t="s">
        <v>112</v>
      </c>
      <c r="C145" s="107" t="s">
        <v>6</v>
      </c>
      <c r="D145" s="36">
        <v>1</v>
      </c>
      <c r="E145" s="24">
        <v>155.88999999999999</v>
      </c>
      <c r="F145" s="65">
        <v>155.88999999999999</v>
      </c>
    </row>
    <row r="146" spans="1:6" ht="15" x14ac:dyDescent="0.2">
      <c r="A146" s="107">
        <v>6</v>
      </c>
      <c r="B146" s="45" t="s">
        <v>278</v>
      </c>
      <c r="C146" s="107" t="s">
        <v>6</v>
      </c>
      <c r="D146" s="36">
        <v>4</v>
      </c>
      <c r="E146" s="89">
        <v>123.58</v>
      </c>
      <c r="F146" s="65">
        <v>494.32</v>
      </c>
    </row>
    <row r="147" spans="1:6" ht="15" x14ac:dyDescent="0.2">
      <c r="A147" s="107">
        <v>7</v>
      </c>
      <c r="B147" s="45" t="s">
        <v>279</v>
      </c>
      <c r="C147" s="107" t="s">
        <v>6</v>
      </c>
      <c r="D147" s="36">
        <v>1</v>
      </c>
      <c r="E147" s="89">
        <v>75.14</v>
      </c>
      <c r="F147" s="65">
        <v>75.14</v>
      </c>
    </row>
    <row r="148" spans="1:6" ht="15" x14ac:dyDescent="0.2">
      <c r="A148" s="107">
        <v>8</v>
      </c>
      <c r="B148" s="45" t="s">
        <v>280</v>
      </c>
      <c r="C148" s="107" t="s">
        <v>6</v>
      </c>
      <c r="D148" s="36">
        <v>1</v>
      </c>
      <c r="E148" s="89">
        <v>68.86</v>
      </c>
      <c r="F148" s="65">
        <v>68.86</v>
      </c>
    </row>
    <row r="149" spans="1:6" ht="15" x14ac:dyDescent="0.2">
      <c r="A149" s="107">
        <v>9</v>
      </c>
      <c r="B149" s="37" t="s">
        <v>113</v>
      </c>
      <c r="C149" s="78" t="s">
        <v>6</v>
      </c>
      <c r="D149" s="36">
        <v>8</v>
      </c>
      <c r="E149" s="29">
        <v>42.97</v>
      </c>
      <c r="F149" s="65">
        <v>343.76</v>
      </c>
    </row>
    <row r="150" spans="1:6" ht="15" x14ac:dyDescent="0.2">
      <c r="A150" s="107">
        <v>10</v>
      </c>
      <c r="B150" s="37" t="s">
        <v>114</v>
      </c>
      <c r="C150" s="78" t="s">
        <v>6</v>
      </c>
      <c r="D150" s="36">
        <v>2</v>
      </c>
      <c r="E150" s="29">
        <v>29.75</v>
      </c>
      <c r="F150" s="65">
        <v>59.5</v>
      </c>
    </row>
    <row r="151" spans="1:6" ht="15" x14ac:dyDescent="0.2">
      <c r="A151" s="107">
        <v>11</v>
      </c>
      <c r="B151" s="37" t="s">
        <v>18</v>
      </c>
      <c r="C151" s="78" t="s">
        <v>6</v>
      </c>
      <c r="D151" s="36">
        <v>7</v>
      </c>
      <c r="E151" s="25">
        <v>26.13</v>
      </c>
      <c r="F151" s="65">
        <v>182.91</v>
      </c>
    </row>
    <row r="152" spans="1:6" ht="30" x14ac:dyDescent="0.2">
      <c r="A152" s="107">
        <v>12</v>
      </c>
      <c r="B152" s="43" t="s">
        <v>115</v>
      </c>
      <c r="C152" s="107" t="s">
        <v>6</v>
      </c>
      <c r="D152" s="36">
        <v>2</v>
      </c>
      <c r="E152" s="18">
        <v>590.89</v>
      </c>
      <c r="F152" s="65">
        <v>1181.78</v>
      </c>
    </row>
    <row r="153" spans="1:6" ht="30" x14ac:dyDescent="0.2">
      <c r="A153" s="107">
        <v>13</v>
      </c>
      <c r="B153" s="43" t="s">
        <v>116</v>
      </c>
      <c r="C153" s="107" t="s">
        <v>6</v>
      </c>
      <c r="D153" s="36">
        <v>1</v>
      </c>
      <c r="E153" s="18">
        <v>531.28</v>
      </c>
      <c r="F153" s="65">
        <v>531.28</v>
      </c>
    </row>
    <row r="154" spans="1:6" ht="30" x14ac:dyDescent="0.2">
      <c r="A154" s="107">
        <v>14</v>
      </c>
      <c r="B154" s="43" t="s">
        <v>19</v>
      </c>
      <c r="C154" s="107" t="s">
        <v>6</v>
      </c>
      <c r="D154" s="36">
        <v>4</v>
      </c>
      <c r="E154" s="18">
        <v>460.86</v>
      </c>
      <c r="F154" s="65">
        <v>1843.44</v>
      </c>
    </row>
    <row r="155" spans="1:6" ht="30" x14ac:dyDescent="0.25">
      <c r="A155" s="107">
        <v>15</v>
      </c>
      <c r="B155" s="81" t="s">
        <v>117</v>
      </c>
      <c r="C155" s="107" t="s">
        <v>6</v>
      </c>
      <c r="D155" s="36">
        <v>8</v>
      </c>
      <c r="E155" s="17">
        <v>56.28</v>
      </c>
      <c r="F155" s="65">
        <v>450.24</v>
      </c>
    </row>
    <row r="156" spans="1:6" ht="30" x14ac:dyDescent="0.25">
      <c r="A156" s="107">
        <v>16</v>
      </c>
      <c r="B156" s="81" t="s">
        <v>118</v>
      </c>
      <c r="C156" s="107" t="s">
        <v>6</v>
      </c>
      <c r="D156" s="36">
        <v>2</v>
      </c>
      <c r="E156" s="17">
        <v>36.03</v>
      </c>
      <c r="F156" s="65">
        <v>72.06</v>
      </c>
    </row>
    <row r="157" spans="1:6" ht="30" x14ac:dyDescent="0.25">
      <c r="A157" s="107">
        <v>17</v>
      </c>
      <c r="B157" s="81" t="s">
        <v>45</v>
      </c>
      <c r="C157" s="107" t="s">
        <v>6</v>
      </c>
      <c r="D157" s="36">
        <v>7</v>
      </c>
      <c r="E157" s="17">
        <v>29.36</v>
      </c>
      <c r="F157" s="65">
        <v>205.51999999999998</v>
      </c>
    </row>
    <row r="158" spans="1:6" ht="15" x14ac:dyDescent="0.2">
      <c r="A158" s="107">
        <v>18</v>
      </c>
      <c r="B158" s="37" t="s">
        <v>20</v>
      </c>
      <c r="C158" s="107" t="s">
        <v>6</v>
      </c>
      <c r="D158" s="36">
        <v>2</v>
      </c>
      <c r="E158" s="21">
        <v>870.85</v>
      </c>
      <c r="F158" s="65">
        <v>1741.7</v>
      </c>
    </row>
    <row r="159" spans="1:6" ht="15" x14ac:dyDescent="0.2">
      <c r="A159" s="107">
        <v>19</v>
      </c>
      <c r="B159" s="37" t="s">
        <v>28</v>
      </c>
      <c r="C159" s="107" t="s">
        <v>6</v>
      </c>
      <c r="D159" s="36">
        <v>5</v>
      </c>
      <c r="E159" s="20">
        <v>9.75</v>
      </c>
      <c r="F159" s="65">
        <v>48.75</v>
      </c>
    </row>
    <row r="160" spans="1:6" ht="15" x14ac:dyDescent="0.2">
      <c r="A160" s="107">
        <v>20</v>
      </c>
      <c r="B160" s="37" t="s">
        <v>21</v>
      </c>
      <c r="C160" s="107" t="s">
        <v>6</v>
      </c>
      <c r="D160" s="36">
        <v>24</v>
      </c>
      <c r="E160" s="27">
        <v>25.6</v>
      </c>
      <c r="F160" s="65">
        <v>614.40000000000009</v>
      </c>
    </row>
    <row r="161" spans="1:6" ht="15" x14ac:dyDescent="0.2">
      <c r="A161" s="107">
        <v>21</v>
      </c>
      <c r="B161" s="37" t="s">
        <v>119</v>
      </c>
      <c r="C161" s="107" t="s">
        <v>6</v>
      </c>
      <c r="D161" s="36">
        <v>2</v>
      </c>
      <c r="E161" s="27">
        <v>217.5</v>
      </c>
      <c r="F161" s="65">
        <v>435</v>
      </c>
    </row>
    <row r="162" spans="1:6" ht="15" x14ac:dyDescent="0.2">
      <c r="A162" s="107">
        <v>22</v>
      </c>
      <c r="B162" s="37" t="s">
        <v>137</v>
      </c>
      <c r="C162" s="107" t="s">
        <v>6</v>
      </c>
      <c r="D162" s="36">
        <v>1</v>
      </c>
      <c r="E162" s="27">
        <v>134.5</v>
      </c>
      <c r="F162" s="65">
        <v>134.5</v>
      </c>
    </row>
    <row r="163" spans="1:6" ht="15" x14ac:dyDescent="0.2">
      <c r="A163" s="107">
        <v>23</v>
      </c>
      <c r="B163" s="37" t="s">
        <v>154</v>
      </c>
      <c r="C163" s="107" t="s">
        <v>6</v>
      </c>
      <c r="D163" s="36">
        <v>4</v>
      </c>
      <c r="E163" s="89">
        <v>367.19</v>
      </c>
      <c r="F163" s="65">
        <v>1468.76</v>
      </c>
    </row>
    <row r="164" spans="1:6" ht="15" x14ac:dyDescent="0.2">
      <c r="A164" s="107">
        <v>24</v>
      </c>
      <c r="B164" s="37" t="s">
        <v>155</v>
      </c>
      <c r="C164" s="107" t="s">
        <v>6</v>
      </c>
      <c r="D164" s="36">
        <v>10</v>
      </c>
      <c r="E164" s="89">
        <v>355.89</v>
      </c>
      <c r="F164" s="65">
        <v>3558.8999999999996</v>
      </c>
    </row>
    <row r="165" spans="1:6" ht="15" x14ac:dyDescent="0.2">
      <c r="A165" s="107">
        <v>25</v>
      </c>
      <c r="B165" s="37" t="s">
        <v>230</v>
      </c>
      <c r="C165" s="107" t="s">
        <v>6</v>
      </c>
      <c r="D165" s="36">
        <v>11</v>
      </c>
      <c r="E165" s="89">
        <v>344.36</v>
      </c>
      <c r="F165" s="65">
        <v>3787.96</v>
      </c>
    </row>
    <row r="166" spans="1:6" ht="15" x14ac:dyDescent="0.2">
      <c r="A166" s="107">
        <v>26</v>
      </c>
      <c r="B166" s="37" t="s">
        <v>120</v>
      </c>
      <c r="C166" s="107" t="s">
        <v>6</v>
      </c>
      <c r="D166" s="36">
        <v>20</v>
      </c>
      <c r="E166" s="89">
        <v>51.45</v>
      </c>
      <c r="F166" s="65">
        <v>1029</v>
      </c>
    </row>
    <row r="167" spans="1:6" ht="15" x14ac:dyDescent="0.2">
      <c r="A167" s="107">
        <v>27</v>
      </c>
      <c r="B167" s="37" t="s">
        <v>51</v>
      </c>
      <c r="C167" s="107" t="s">
        <v>6</v>
      </c>
      <c r="D167" s="36">
        <v>1</v>
      </c>
      <c r="E167" s="25">
        <v>29.65</v>
      </c>
      <c r="F167" s="65">
        <v>29.65</v>
      </c>
    </row>
    <row r="168" spans="1:6" ht="15" x14ac:dyDescent="0.2">
      <c r="A168" s="107">
        <v>28</v>
      </c>
      <c r="B168" s="37" t="s">
        <v>121</v>
      </c>
      <c r="C168" s="107" t="s">
        <v>6</v>
      </c>
      <c r="D168" s="36">
        <v>1</v>
      </c>
      <c r="E168" s="89">
        <v>25.63</v>
      </c>
      <c r="F168" s="65">
        <v>25.63</v>
      </c>
    </row>
    <row r="169" spans="1:6" ht="15" x14ac:dyDescent="0.2">
      <c r="A169" s="107">
        <v>29</v>
      </c>
      <c r="B169" s="37" t="s">
        <v>80</v>
      </c>
      <c r="C169" s="107" t="s">
        <v>5</v>
      </c>
      <c r="D169" s="36">
        <v>363</v>
      </c>
      <c r="E169" s="28">
        <v>1.73</v>
      </c>
      <c r="F169" s="65">
        <v>627.99</v>
      </c>
    </row>
    <row r="170" spans="1:6" ht="15" x14ac:dyDescent="0.2">
      <c r="A170" s="107">
        <v>30</v>
      </c>
      <c r="B170" s="37" t="s">
        <v>22</v>
      </c>
      <c r="C170" s="107" t="s">
        <v>5</v>
      </c>
      <c r="D170" s="36">
        <v>363</v>
      </c>
      <c r="E170" s="28">
        <v>0.92</v>
      </c>
      <c r="F170" s="65">
        <v>333.96000000000004</v>
      </c>
    </row>
    <row r="171" spans="1:6" ht="15" x14ac:dyDescent="0.2">
      <c r="A171" s="107">
        <v>31</v>
      </c>
      <c r="B171" s="37" t="s">
        <v>16</v>
      </c>
      <c r="C171" s="107" t="s">
        <v>5</v>
      </c>
      <c r="D171" s="36">
        <v>376</v>
      </c>
      <c r="E171" s="28">
        <v>0.71</v>
      </c>
      <c r="F171" s="65">
        <v>266.95999999999998</v>
      </c>
    </row>
    <row r="172" spans="1:6" ht="15" x14ac:dyDescent="0.2">
      <c r="A172" s="107">
        <v>32</v>
      </c>
      <c r="B172" s="37" t="s">
        <v>17</v>
      </c>
      <c r="C172" s="107" t="s">
        <v>5</v>
      </c>
      <c r="D172" s="36">
        <v>376</v>
      </c>
      <c r="E172" s="28">
        <v>0.85</v>
      </c>
      <c r="F172" s="65">
        <v>319.59999999999997</v>
      </c>
    </row>
    <row r="173" spans="1:6" ht="15" x14ac:dyDescent="0.25">
      <c r="A173" s="48"/>
      <c r="B173" s="39"/>
      <c r="C173" s="39"/>
      <c r="D173" s="40"/>
      <c r="E173" s="72" t="s">
        <v>81</v>
      </c>
      <c r="F173" s="73">
        <v>113935.0898</v>
      </c>
    </row>
    <row r="174" spans="1:6" ht="15" x14ac:dyDescent="0.2">
      <c r="A174" s="39"/>
      <c r="B174" s="39"/>
      <c r="C174" s="39"/>
      <c r="E174" s="74" t="s">
        <v>82</v>
      </c>
      <c r="F174" s="73">
        <v>22787.017960000001</v>
      </c>
    </row>
    <row r="175" spans="1:6" ht="15" x14ac:dyDescent="0.25">
      <c r="A175" s="49"/>
      <c r="B175" s="91"/>
      <c r="C175" s="91"/>
      <c r="D175" s="86"/>
      <c r="E175" s="75" t="s">
        <v>83</v>
      </c>
      <c r="F175" s="73">
        <v>136722.10776000001</v>
      </c>
    </row>
    <row r="177" spans="1:6" ht="29.25" customHeight="1" x14ac:dyDescent="0.2">
      <c r="A177" s="740" t="s">
        <v>167</v>
      </c>
      <c r="B177" s="740"/>
      <c r="C177" s="740"/>
      <c r="D177" s="740"/>
      <c r="E177" s="740"/>
      <c r="F177" s="740"/>
    </row>
    <row r="178" spans="1:6" ht="14.25" x14ac:dyDescent="0.2">
      <c r="A178" s="740"/>
      <c r="B178" s="740"/>
      <c r="C178" s="740"/>
      <c r="D178" s="740"/>
      <c r="E178" s="740"/>
      <c r="F178" s="740"/>
    </row>
    <row r="179" spans="1:6" ht="14.25" x14ac:dyDescent="0.2">
      <c r="A179" s="53" t="s">
        <v>1</v>
      </c>
      <c r="B179" s="54" t="s">
        <v>2</v>
      </c>
      <c r="C179" s="55" t="s">
        <v>3</v>
      </c>
      <c r="D179" s="54" t="s">
        <v>9</v>
      </c>
      <c r="E179" s="54" t="s">
        <v>13</v>
      </c>
      <c r="F179" s="56" t="s">
        <v>15</v>
      </c>
    </row>
    <row r="180" spans="1:6" ht="14.25" x14ac:dyDescent="0.2">
      <c r="A180" s="57" t="s">
        <v>4</v>
      </c>
      <c r="B180" s="58"/>
      <c r="C180" s="59"/>
      <c r="D180" s="58"/>
      <c r="E180" s="60" t="s">
        <v>14</v>
      </c>
      <c r="F180" s="61"/>
    </row>
    <row r="181" spans="1:6" ht="15" x14ac:dyDescent="0.2">
      <c r="A181" s="44">
        <v>1</v>
      </c>
      <c r="B181" s="44">
        <v>2</v>
      </c>
      <c r="C181" s="44">
        <v>3</v>
      </c>
      <c r="D181" s="44">
        <v>4</v>
      </c>
      <c r="E181" s="44">
        <v>5</v>
      </c>
      <c r="F181" s="44">
        <v>6</v>
      </c>
    </row>
    <row r="182" spans="1:6" ht="15" x14ac:dyDescent="0.25">
      <c r="A182" s="62" t="s">
        <v>40</v>
      </c>
      <c r="B182" s="62" t="s">
        <v>41</v>
      </c>
      <c r="C182" s="63"/>
      <c r="D182" s="87"/>
      <c r="E182" s="87"/>
      <c r="F182" s="64"/>
    </row>
    <row r="183" spans="1:6" ht="15" x14ac:dyDescent="0.2">
      <c r="A183" s="107">
        <v>1</v>
      </c>
      <c r="B183" s="35" t="s">
        <v>48</v>
      </c>
      <c r="C183" s="107" t="s">
        <v>5</v>
      </c>
      <c r="D183" s="89">
        <v>936</v>
      </c>
      <c r="E183" s="89">
        <v>3.55</v>
      </c>
      <c r="F183" s="65">
        <v>3322.7999999999997</v>
      </c>
    </row>
    <row r="184" spans="1:6" ht="30" x14ac:dyDescent="0.2">
      <c r="A184" s="107">
        <v>2</v>
      </c>
      <c r="B184" s="35" t="s">
        <v>238</v>
      </c>
      <c r="C184" s="107" t="s">
        <v>274</v>
      </c>
      <c r="D184" s="89">
        <v>373.8</v>
      </c>
      <c r="E184" s="89">
        <v>5.43</v>
      </c>
      <c r="F184" s="65">
        <v>2029.7339999999999</v>
      </c>
    </row>
    <row r="185" spans="1:6" ht="15" x14ac:dyDescent="0.2">
      <c r="A185" s="107">
        <v>3</v>
      </c>
      <c r="B185" s="35" t="s">
        <v>0</v>
      </c>
      <c r="C185" s="107" t="s">
        <v>5</v>
      </c>
      <c r="D185" s="89">
        <v>17</v>
      </c>
      <c r="E185" s="3">
        <v>5.88</v>
      </c>
      <c r="F185" s="65">
        <v>99.96</v>
      </c>
    </row>
    <row r="186" spans="1:6" ht="15" x14ac:dyDescent="0.2">
      <c r="A186" s="107">
        <v>4</v>
      </c>
      <c r="B186" s="35" t="s">
        <v>25</v>
      </c>
      <c r="C186" s="107" t="s">
        <v>274</v>
      </c>
      <c r="D186" s="89">
        <v>56</v>
      </c>
      <c r="E186" s="3">
        <v>4.46</v>
      </c>
      <c r="F186" s="65">
        <v>249.76</v>
      </c>
    </row>
    <row r="187" spans="1:6" ht="30" x14ac:dyDescent="0.2">
      <c r="A187" s="107">
        <v>5</v>
      </c>
      <c r="B187" s="35" t="s">
        <v>96</v>
      </c>
      <c r="C187" s="34" t="s">
        <v>275</v>
      </c>
      <c r="D187" s="89">
        <v>41.88</v>
      </c>
      <c r="E187" s="89">
        <v>16.91</v>
      </c>
      <c r="F187" s="65">
        <v>708.19080000000008</v>
      </c>
    </row>
    <row r="188" spans="1:6" ht="45" x14ac:dyDescent="0.2">
      <c r="A188" s="737">
        <v>6</v>
      </c>
      <c r="B188" s="35" t="s">
        <v>236</v>
      </c>
      <c r="C188" s="34"/>
      <c r="D188" s="89"/>
      <c r="E188" s="90"/>
      <c r="F188" s="65"/>
    </row>
    <row r="189" spans="1:6" ht="15" x14ac:dyDescent="0.2">
      <c r="A189" s="738"/>
      <c r="B189" s="4" t="s">
        <v>104</v>
      </c>
      <c r="C189" s="34" t="s">
        <v>275</v>
      </c>
      <c r="D189" s="89">
        <v>492.06</v>
      </c>
      <c r="E189" s="6">
        <v>6.78</v>
      </c>
      <c r="F189" s="65">
        <v>3336.1668</v>
      </c>
    </row>
    <row r="190" spans="1:6" ht="15" x14ac:dyDescent="0.2">
      <c r="A190" s="738"/>
      <c r="B190" s="5" t="s">
        <v>105</v>
      </c>
      <c r="C190" s="34" t="s">
        <v>275</v>
      </c>
      <c r="D190" s="89">
        <v>123.02</v>
      </c>
      <c r="E190" s="7">
        <v>24.85</v>
      </c>
      <c r="F190" s="65">
        <v>3057.047</v>
      </c>
    </row>
    <row r="191" spans="1:6" ht="30" x14ac:dyDescent="0.2">
      <c r="A191" s="107">
        <v>7</v>
      </c>
      <c r="B191" s="46" t="s">
        <v>26</v>
      </c>
      <c r="C191" s="34" t="s">
        <v>275</v>
      </c>
      <c r="D191" s="89">
        <v>123.02</v>
      </c>
      <c r="E191" s="8">
        <v>6.49</v>
      </c>
      <c r="F191" s="65">
        <v>798.39980000000003</v>
      </c>
    </row>
    <row r="192" spans="1:6" ht="15" x14ac:dyDescent="0.2">
      <c r="A192" s="107">
        <v>8</v>
      </c>
      <c r="B192" s="47" t="s">
        <v>27</v>
      </c>
      <c r="C192" s="34" t="s">
        <v>275</v>
      </c>
      <c r="D192" s="89">
        <v>123.02</v>
      </c>
      <c r="E192" s="9">
        <v>4.8899999999999997</v>
      </c>
      <c r="F192" s="65">
        <v>601.56779999999992</v>
      </c>
    </row>
    <row r="193" spans="1:6" ht="30" x14ac:dyDescent="0.2">
      <c r="A193" s="107">
        <v>9</v>
      </c>
      <c r="B193" s="43" t="s">
        <v>237</v>
      </c>
      <c r="C193" s="34" t="s">
        <v>275</v>
      </c>
      <c r="D193" s="89">
        <v>615.08000000000004</v>
      </c>
      <c r="E193" s="10">
        <v>14.6</v>
      </c>
      <c r="F193" s="65">
        <v>8980.1679999999997</v>
      </c>
    </row>
    <row r="194" spans="1:6" ht="15" x14ac:dyDescent="0.2">
      <c r="A194" s="107">
        <v>10</v>
      </c>
      <c r="B194" s="37" t="s">
        <v>276</v>
      </c>
      <c r="C194" s="107" t="s">
        <v>274</v>
      </c>
      <c r="D194" s="89">
        <v>828</v>
      </c>
      <c r="E194" s="11">
        <v>4.2300000000000004</v>
      </c>
      <c r="F194" s="65">
        <v>3502.4400000000005</v>
      </c>
    </row>
    <row r="195" spans="1:6" ht="60" x14ac:dyDescent="0.2">
      <c r="A195" s="107">
        <v>11</v>
      </c>
      <c r="B195" s="84" t="s">
        <v>239</v>
      </c>
      <c r="C195" s="34" t="s">
        <v>275</v>
      </c>
      <c r="D195" s="89">
        <v>163.71</v>
      </c>
      <c r="E195" s="12">
        <v>41.85</v>
      </c>
      <c r="F195" s="65">
        <v>6851.2635000000009</v>
      </c>
    </row>
    <row r="196" spans="1:6" ht="60" x14ac:dyDescent="0.2">
      <c r="A196" s="107">
        <v>12</v>
      </c>
      <c r="B196" s="85" t="s">
        <v>240</v>
      </c>
      <c r="C196" s="34" t="s">
        <v>275</v>
      </c>
      <c r="D196" s="89">
        <v>268.97000000000003</v>
      </c>
      <c r="E196" s="13">
        <v>40.200000000000003</v>
      </c>
      <c r="F196" s="65">
        <v>10812.594000000001</v>
      </c>
    </row>
    <row r="197" spans="1:6" ht="15" x14ac:dyDescent="0.2">
      <c r="A197" s="107">
        <v>13</v>
      </c>
      <c r="B197" s="37" t="s">
        <v>7</v>
      </c>
      <c r="C197" s="107" t="s">
        <v>8</v>
      </c>
      <c r="D197" s="36">
        <v>9</v>
      </c>
      <c r="E197" s="14">
        <v>82.8</v>
      </c>
      <c r="F197" s="65">
        <v>745.19999999999993</v>
      </c>
    </row>
    <row r="198" spans="1:6" ht="15" x14ac:dyDescent="0.25">
      <c r="A198" s="107">
        <v>14</v>
      </c>
      <c r="B198" s="32" t="s">
        <v>106</v>
      </c>
      <c r="C198" s="83" t="s">
        <v>5</v>
      </c>
      <c r="D198" s="89">
        <v>17</v>
      </c>
      <c r="E198" s="15">
        <v>35.97</v>
      </c>
      <c r="F198" s="65">
        <v>611.49</v>
      </c>
    </row>
    <row r="199" spans="1:6" ht="15" x14ac:dyDescent="0.2">
      <c r="A199" s="107">
        <v>15</v>
      </c>
      <c r="B199" s="38" t="s">
        <v>85</v>
      </c>
      <c r="C199" s="107" t="s">
        <v>274</v>
      </c>
      <c r="D199" s="89">
        <v>56</v>
      </c>
      <c r="E199" s="15">
        <v>43.88</v>
      </c>
      <c r="F199" s="65">
        <v>2457.2800000000002</v>
      </c>
    </row>
    <row r="200" spans="1:6" ht="30" x14ac:dyDescent="0.2">
      <c r="A200" s="107">
        <v>16</v>
      </c>
      <c r="B200" s="31" t="s">
        <v>101</v>
      </c>
      <c r="C200" s="107" t="s">
        <v>12</v>
      </c>
      <c r="D200" s="89">
        <v>35.880000000000003</v>
      </c>
      <c r="E200" s="16">
        <v>189.85</v>
      </c>
      <c r="F200" s="65">
        <v>6811.8180000000002</v>
      </c>
    </row>
    <row r="201" spans="1:6" ht="15" x14ac:dyDescent="0.2">
      <c r="A201" s="107">
        <v>17</v>
      </c>
      <c r="B201" s="31" t="s">
        <v>124</v>
      </c>
      <c r="C201" s="107" t="s">
        <v>274</v>
      </c>
      <c r="D201" s="89">
        <v>373.8</v>
      </c>
      <c r="E201" s="16">
        <v>1.8</v>
      </c>
      <c r="F201" s="65">
        <v>672.84</v>
      </c>
    </row>
    <row r="202" spans="1:6" ht="15" x14ac:dyDescent="0.2">
      <c r="A202" s="107">
        <v>18</v>
      </c>
      <c r="B202" s="31" t="s">
        <v>125</v>
      </c>
      <c r="C202" s="107" t="s">
        <v>274</v>
      </c>
      <c r="D202" s="89">
        <v>373.8</v>
      </c>
      <c r="E202" s="16">
        <v>1.58</v>
      </c>
      <c r="F202" s="65">
        <v>590.60400000000004</v>
      </c>
    </row>
    <row r="203" spans="1:6" ht="30" x14ac:dyDescent="0.2">
      <c r="A203" s="107">
        <v>19</v>
      </c>
      <c r="B203" s="31" t="s">
        <v>102</v>
      </c>
      <c r="C203" s="68" t="s">
        <v>12</v>
      </c>
      <c r="D203" s="89">
        <v>34.39</v>
      </c>
      <c r="E203" s="16">
        <v>180.98</v>
      </c>
      <c r="F203" s="65">
        <v>6223.9021999999995</v>
      </c>
    </row>
    <row r="204" spans="1:6" ht="30" x14ac:dyDescent="0.2">
      <c r="A204" s="107">
        <v>20</v>
      </c>
      <c r="B204" s="22" t="s">
        <v>103</v>
      </c>
      <c r="C204" s="23" t="s">
        <v>12</v>
      </c>
      <c r="D204" s="89">
        <v>49.34</v>
      </c>
      <c r="E204" s="30">
        <v>145.56</v>
      </c>
      <c r="F204" s="65">
        <v>7181.9304000000002</v>
      </c>
    </row>
    <row r="205" spans="1:6" ht="45" x14ac:dyDescent="0.2">
      <c r="A205" s="107">
        <v>21</v>
      </c>
      <c r="B205" s="92" t="s">
        <v>107</v>
      </c>
      <c r="C205" s="68" t="s">
        <v>275</v>
      </c>
      <c r="D205" s="89">
        <v>171.95</v>
      </c>
      <c r="E205" s="13">
        <v>40.200000000000003</v>
      </c>
      <c r="F205" s="65">
        <v>6912.39</v>
      </c>
    </row>
    <row r="206" spans="1:6" ht="15" x14ac:dyDescent="0.2">
      <c r="A206" s="107">
        <v>22</v>
      </c>
      <c r="B206" s="67" t="s">
        <v>65</v>
      </c>
      <c r="C206" s="106" t="s">
        <v>5</v>
      </c>
      <c r="D206" s="89">
        <v>936</v>
      </c>
      <c r="E206" s="19">
        <v>3.15</v>
      </c>
      <c r="F206" s="65">
        <v>2948.4</v>
      </c>
    </row>
    <row r="207" spans="1:6" ht="30" x14ac:dyDescent="0.2">
      <c r="A207" s="107">
        <v>24</v>
      </c>
      <c r="B207" s="94" t="s">
        <v>152</v>
      </c>
      <c r="C207" s="106" t="s">
        <v>5</v>
      </c>
      <c r="D207" s="89">
        <v>5</v>
      </c>
      <c r="E207" s="93">
        <v>155</v>
      </c>
      <c r="F207" s="65">
        <v>775</v>
      </c>
    </row>
    <row r="208" spans="1:6" ht="30" x14ac:dyDescent="0.2">
      <c r="A208" s="107">
        <v>25</v>
      </c>
      <c r="B208" s="94" t="s">
        <v>220</v>
      </c>
      <c r="C208" s="106" t="s">
        <v>5</v>
      </c>
      <c r="D208" s="89">
        <v>70</v>
      </c>
      <c r="E208" s="93">
        <v>80</v>
      </c>
      <c r="F208" s="65">
        <v>5600</v>
      </c>
    </row>
    <row r="209" spans="1:6" ht="15" x14ac:dyDescent="0.2">
      <c r="A209" s="107"/>
      <c r="B209" s="69"/>
      <c r="C209" s="70"/>
      <c r="D209" s="79"/>
      <c r="E209" s="71"/>
      <c r="F209" s="65"/>
    </row>
    <row r="210" spans="1:6" ht="15" x14ac:dyDescent="0.25">
      <c r="A210" s="62" t="s">
        <v>43</v>
      </c>
      <c r="B210" s="62" t="s">
        <v>44</v>
      </c>
      <c r="C210" s="63"/>
      <c r="D210" s="88"/>
      <c r="E210" s="88"/>
      <c r="F210" s="65"/>
    </row>
    <row r="211" spans="1:6" ht="15" x14ac:dyDescent="0.25">
      <c r="A211" s="107">
        <v>1</v>
      </c>
      <c r="B211" s="77" t="s">
        <v>122</v>
      </c>
      <c r="C211" s="34" t="s">
        <v>5</v>
      </c>
      <c r="D211" s="36">
        <v>348</v>
      </c>
      <c r="E211" s="89">
        <v>44.89</v>
      </c>
      <c r="F211" s="65">
        <v>15621.72</v>
      </c>
    </row>
    <row r="212" spans="1:6" ht="15" x14ac:dyDescent="0.25">
      <c r="A212" s="107">
        <v>2</v>
      </c>
      <c r="B212" s="77" t="s">
        <v>23</v>
      </c>
      <c r="C212" s="34" t="s">
        <v>5</v>
      </c>
      <c r="D212" s="36">
        <v>117</v>
      </c>
      <c r="E212" s="25">
        <v>22.18</v>
      </c>
      <c r="F212" s="65">
        <v>2595.06</v>
      </c>
    </row>
    <row r="213" spans="1:6" ht="30" x14ac:dyDescent="0.2">
      <c r="A213" s="107">
        <v>4</v>
      </c>
      <c r="B213" s="46" t="s">
        <v>257</v>
      </c>
      <c r="C213" s="34" t="s">
        <v>5</v>
      </c>
      <c r="D213" s="36">
        <v>5</v>
      </c>
      <c r="E213" s="89">
        <v>57</v>
      </c>
      <c r="F213" s="65">
        <v>285</v>
      </c>
    </row>
    <row r="214" spans="1:6" ht="15" x14ac:dyDescent="0.2">
      <c r="A214" s="107">
        <v>5</v>
      </c>
      <c r="B214" s="37" t="s">
        <v>110</v>
      </c>
      <c r="C214" s="107" t="s">
        <v>6</v>
      </c>
      <c r="D214" s="36">
        <v>2</v>
      </c>
      <c r="E214" s="89">
        <v>88.96</v>
      </c>
      <c r="F214" s="65">
        <v>177.92</v>
      </c>
    </row>
    <row r="215" spans="1:6" ht="15" x14ac:dyDescent="0.2">
      <c r="A215" s="107">
        <v>6</v>
      </c>
      <c r="B215" s="37" t="s">
        <v>24</v>
      </c>
      <c r="C215" s="107" t="s">
        <v>6</v>
      </c>
      <c r="D215" s="36">
        <v>3</v>
      </c>
      <c r="E215" s="25">
        <v>69</v>
      </c>
      <c r="F215" s="65">
        <v>207</v>
      </c>
    </row>
    <row r="216" spans="1:6" ht="15" x14ac:dyDescent="0.2">
      <c r="A216" s="107">
        <v>7</v>
      </c>
      <c r="B216" s="26" t="s">
        <v>111</v>
      </c>
      <c r="C216" s="107" t="s">
        <v>6</v>
      </c>
      <c r="D216" s="36">
        <v>1</v>
      </c>
      <c r="E216" s="24">
        <v>161.52000000000001</v>
      </c>
      <c r="F216" s="65">
        <v>161.52000000000001</v>
      </c>
    </row>
    <row r="217" spans="1:6" ht="15" x14ac:dyDescent="0.2">
      <c r="A217" s="107">
        <v>8</v>
      </c>
      <c r="B217" s="26" t="s">
        <v>156</v>
      </c>
      <c r="C217" s="107" t="s">
        <v>6</v>
      </c>
      <c r="D217" s="36">
        <v>1</v>
      </c>
      <c r="E217" s="24">
        <v>161.52000000000001</v>
      </c>
      <c r="F217" s="65">
        <v>161.52000000000001</v>
      </c>
    </row>
    <row r="218" spans="1:6" ht="15" x14ac:dyDescent="0.2">
      <c r="A218" s="107">
        <v>9</v>
      </c>
      <c r="B218" s="26" t="s">
        <v>130</v>
      </c>
      <c r="C218" s="107" t="s">
        <v>6</v>
      </c>
      <c r="D218" s="36">
        <v>4</v>
      </c>
      <c r="E218" s="89">
        <v>75.42</v>
      </c>
      <c r="F218" s="65">
        <v>301.68</v>
      </c>
    </row>
    <row r="219" spans="1:6" ht="15" x14ac:dyDescent="0.2">
      <c r="A219" s="107">
        <v>10</v>
      </c>
      <c r="B219" s="45" t="s">
        <v>278</v>
      </c>
      <c r="C219" s="107" t="s">
        <v>6</v>
      </c>
      <c r="D219" s="36">
        <v>2</v>
      </c>
      <c r="E219" s="89">
        <v>123.58</v>
      </c>
      <c r="F219" s="65">
        <v>247.16</v>
      </c>
    </row>
    <row r="220" spans="1:6" ht="15" x14ac:dyDescent="0.2">
      <c r="A220" s="107">
        <v>11</v>
      </c>
      <c r="B220" s="45" t="s">
        <v>281</v>
      </c>
      <c r="C220" s="107" t="s">
        <v>6</v>
      </c>
      <c r="D220" s="36">
        <v>1</v>
      </c>
      <c r="E220" s="89">
        <v>101.71</v>
      </c>
      <c r="F220" s="65">
        <v>101.71</v>
      </c>
    </row>
    <row r="221" spans="1:6" ht="15" x14ac:dyDescent="0.2">
      <c r="A221" s="107">
        <v>12</v>
      </c>
      <c r="B221" s="45" t="s">
        <v>277</v>
      </c>
      <c r="C221" s="107" t="s">
        <v>6</v>
      </c>
      <c r="D221" s="36">
        <v>4</v>
      </c>
      <c r="E221" s="89">
        <v>86.97</v>
      </c>
      <c r="F221" s="65">
        <v>347.88</v>
      </c>
    </row>
    <row r="222" spans="1:6" ht="15" x14ac:dyDescent="0.2">
      <c r="A222" s="107">
        <v>13</v>
      </c>
      <c r="B222" s="45" t="s">
        <v>282</v>
      </c>
      <c r="C222" s="107" t="s">
        <v>6</v>
      </c>
      <c r="D222" s="36">
        <v>1</v>
      </c>
      <c r="E222" s="89">
        <v>68.86</v>
      </c>
      <c r="F222" s="65">
        <v>68.86</v>
      </c>
    </row>
    <row r="223" spans="1:6" ht="15" x14ac:dyDescent="0.2">
      <c r="A223" s="107">
        <v>14</v>
      </c>
      <c r="B223" s="45" t="s">
        <v>283</v>
      </c>
      <c r="C223" s="107" t="s">
        <v>6</v>
      </c>
      <c r="D223" s="36">
        <v>1</v>
      </c>
      <c r="E223" s="89">
        <v>25.89</v>
      </c>
      <c r="F223" s="65">
        <v>25.89</v>
      </c>
    </row>
    <row r="224" spans="1:6" ht="15" x14ac:dyDescent="0.2">
      <c r="A224" s="107">
        <v>15</v>
      </c>
      <c r="B224" s="45" t="s">
        <v>280</v>
      </c>
      <c r="C224" s="107" t="s">
        <v>6</v>
      </c>
      <c r="D224" s="36">
        <v>1</v>
      </c>
      <c r="E224" s="89">
        <v>68.86</v>
      </c>
      <c r="F224" s="65">
        <v>68.86</v>
      </c>
    </row>
    <row r="225" spans="1:6" ht="15" x14ac:dyDescent="0.2">
      <c r="A225" s="107">
        <v>16</v>
      </c>
      <c r="B225" s="37" t="s">
        <v>113</v>
      </c>
      <c r="C225" s="78" t="s">
        <v>6</v>
      </c>
      <c r="D225" s="36">
        <v>9</v>
      </c>
      <c r="E225" s="29">
        <v>42.97</v>
      </c>
      <c r="F225" s="65">
        <v>386.73</v>
      </c>
    </row>
    <row r="226" spans="1:6" ht="15" x14ac:dyDescent="0.2">
      <c r="A226" s="107">
        <v>17</v>
      </c>
      <c r="B226" s="37" t="s">
        <v>18</v>
      </c>
      <c r="C226" s="78" t="s">
        <v>6</v>
      </c>
      <c r="D226" s="36">
        <v>4</v>
      </c>
      <c r="E226" s="25">
        <v>26.13</v>
      </c>
      <c r="F226" s="65">
        <v>104.52</v>
      </c>
    </row>
    <row r="227" spans="1:6" ht="15" x14ac:dyDescent="0.2">
      <c r="A227" s="107">
        <v>18</v>
      </c>
      <c r="B227" s="37" t="s">
        <v>157</v>
      </c>
      <c r="C227" s="78" t="s">
        <v>6</v>
      </c>
      <c r="D227" s="36">
        <v>1</v>
      </c>
      <c r="E227" s="25">
        <v>18.52</v>
      </c>
      <c r="F227" s="65">
        <v>18.52</v>
      </c>
    </row>
    <row r="228" spans="1:6" ht="30" x14ac:dyDescent="0.2">
      <c r="A228" s="107">
        <v>19</v>
      </c>
      <c r="B228" s="43" t="s">
        <v>115</v>
      </c>
      <c r="C228" s="107" t="s">
        <v>6</v>
      </c>
      <c r="D228" s="36">
        <v>3</v>
      </c>
      <c r="E228" s="18">
        <v>590.89</v>
      </c>
      <c r="F228" s="65">
        <v>1772.67</v>
      </c>
    </row>
    <row r="229" spans="1:6" ht="30" x14ac:dyDescent="0.2">
      <c r="A229" s="107">
        <v>20</v>
      </c>
      <c r="B229" s="43" t="s">
        <v>19</v>
      </c>
      <c r="C229" s="107" t="s">
        <v>6</v>
      </c>
      <c r="D229" s="36">
        <v>4</v>
      </c>
      <c r="E229" s="18">
        <v>460.86</v>
      </c>
      <c r="F229" s="65">
        <v>1843.44</v>
      </c>
    </row>
    <row r="230" spans="1:6" ht="30" x14ac:dyDescent="0.2">
      <c r="A230" s="107">
        <v>21</v>
      </c>
      <c r="B230" s="43" t="s">
        <v>163</v>
      </c>
      <c r="C230" s="107" t="s">
        <v>6</v>
      </c>
      <c r="D230" s="36">
        <v>1</v>
      </c>
      <c r="E230" s="18">
        <v>176.72</v>
      </c>
      <c r="F230" s="65">
        <v>176.72</v>
      </c>
    </row>
    <row r="231" spans="1:6" ht="30" x14ac:dyDescent="0.25">
      <c r="A231" s="107">
        <v>22</v>
      </c>
      <c r="B231" s="81" t="s">
        <v>117</v>
      </c>
      <c r="C231" s="107" t="s">
        <v>6</v>
      </c>
      <c r="D231" s="36">
        <v>9</v>
      </c>
      <c r="E231" s="17">
        <v>56.28</v>
      </c>
      <c r="F231" s="65">
        <v>506.52</v>
      </c>
    </row>
    <row r="232" spans="1:6" ht="30" x14ac:dyDescent="0.25">
      <c r="A232" s="107">
        <v>23</v>
      </c>
      <c r="B232" s="81" t="s">
        <v>45</v>
      </c>
      <c r="C232" s="107" t="s">
        <v>6</v>
      </c>
      <c r="D232" s="36">
        <v>4</v>
      </c>
      <c r="E232" s="17">
        <v>29.36</v>
      </c>
      <c r="F232" s="65">
        <v>117.44</v>
      </c>
    </row>
    <row r="233" spans="1:6" ht="30" x14ac:dyDescent="0.25">
      <c r="A233" s="107">
        <v>24</v>
      </c>
      <c r="B233" s="81" t="s">
        <v>158</v>
      </c>
      <c r="C233" s="107" t="s">
        <v>6</v>
      </c>
      <c r="D233" s="36">
        <v>1</v>
      </c>
      <c r="E233" s="17">
        <v>15.52</v>
      </c>
      <c r="F233" s="65">
        <v>15.52</v>
      </c>
    </row>
    <row r="234" spans="1:6" ht="15" x14ac:dyDescent="0.2">
      <c r="A234" s="107">
        <v>25</v>
      </c>
      <c r="B234" s="37" t="s">
        <v>20</v>
      </c>
      <c r="C234" s="107" t="s">
        <v>6</v>
      </c>
      <c r="D234" s="36">
        <v>4</v>
      </c>
      <c r="E234" s="21">
        <v>870.85</v>
      </c>
      <c r="F234" s="65">
        <v>3483.4</v>
      </c>
    </row>
    <row r="235" spans="1:6" ht="15" x14ac:dyDescent="0.2">
      <c r="A235" s="107">
        <v>26</v>
      </c>
      <c r="B235" s="37" t="s">
        <v>28</v>
      </c>
      <c r="C235" s="107" t="s">
        <v>6</v>
      </c>
      <c r="D235" s="36">
        <v>3</v>
      </c>
      <c r="E235" s="20">
        <v>9.75</v>
      </c>
      <c r="F235" s="65">
        <v>29.25</v>
      </c>
    </row>
    <row r="236" spans="1:6" ht="30" x14ac:dyDescent="0.2">
      <c r="A236" s="107">
        <v>27</v>
      </c>
      <c r="B236" s="38" t="s">
        <v>159</v>
      </c>
      <c r="C236" s="107" t="s">
        <v>6</v>
      </c>
      <c r="D236" s="36">
        <v>1</v>
      </c>
      <c r="E236" s="21">
        <v>1224</v>
      </c>
      <c r="F236" s="65">
        <v>1224</v>
      </c>
    </row>
    <row r="237" spans="1:6" ht="15" x14ac:dyDescent="0.2">
      <c r="A237" s="107">
        <v>28</v>
      </c>
      <c r="B237" s="37" t="s">
        <v>21</v>
      </c>
      <c r="C237" s="107" t="s">
        <v>6</v>
      </c>
      <c r="D237" s="36">
        <v>25</v>
      </c>
      <c r="E237" s="27">
        <v>25.6</v>
      </c>
      <c r="F237" s="65">
        <v>640</v>
      </c>
    </row>
    <row r="238" spans="1:6" ht="15" x14ac:dyDescent="0.2">
      <c r="A238" s="107">
        <v>29</v>
      </c>
      <c r="B238" s="37" t="s">
        <v>119</v>
      </c>
      <c r="C238" s="107" t="s">
        <v>6</v>
      </c>
      <c r="D238" s="36">
        <v>2</v>
      </c>
      <c r="E238" s="27">
        <v>217.5</v>
      </c>
      <c r="F238" s="65">
        <v>435</v>
      </c>
    </row>
    <row r="239" spans="1:6" ht="15" x14ac:dyDescent="0.2">
      <c r="A239" s="107">
        <v>30</v>
      </c>
      <c r="B239" s="37" t="s">
        <v>153</v>
      </c>
      <c r="C239" s="107" t="s">
        <v>6</v>
      </c>
      <c r="D239" s="36">
        <v>3</v>
      </c>
      <c r="E239" s="89">
        <v>378.89</v>
      </c>
      <c r="F239" s="65">
        <v>1136.67</v>
      </c>
    </row>
    <row r="240" spans="1:6" ht="15" x14ac:dyDescent="0.2">
      <c r="A240" s="107">
        <v>31</v>
      </c>
      <c r="B240" s="37" t="s">
        <v>154</v>
      </c>
      <c r="C240" s="107" t="s">
        <v>6</v>
      </c>
      <c r="D240" s="36">
        <v>2</v>
      </c>
      <c r="E240" s="89">
        <v>367.19</v>
      </c>
      <c r="F240" s="65">
        <v>734.38</v>
      </c>
    </row>
    <row r="241" spans="1:6" ht="15" x14ac:dyDescent="0.2">
      <c r="A241" s="107">
        <v>32</v>
      </c>
      <c r="B241" s="37" t="s">
        <v>155</v>
      </c>
      <c r="C241" s="107" t="s">
        <v>6</v>
      </c>
      <c r="D241" s="36">
        <v>16</v>
      </c>
      <c r="E241" s="89">
        <v>355.89</v>
      </c>
      <c r="F241" s="65">
        <v>5694.24</v>
      </c>
    </row>
    <row r="242" spans="1:6" ht="15" x14ac:dyDescent="0.2">
      <c r="A242" s="107">
        <v>33</v>
      </c>
      <c r="B242" s="37" t="s">
        <v>98</v>
      </c>
      <c r="C242" s="107" t="s">
        <v>6</v>
      </c>
      <c r="D242" s="36">
        <v>4</v>
      </c>
      <c r="E242" s="89">
        <v>256.11</v>
      </c>
      <c r="F242" s="65">
        <v>1024.44</v>
      </c>
    </row>
    <row r="243" spans="1:6" ht="15" x14ac:dyDescent="0.2">
      <c r="A243" s="107">
        <v>34</v>
      </c>
      <c r="B243" s="37" t="s">
        <v>99</v>
      </c>
      <c r="C243" s="107" t="s">
        <v>6</v>
      </c>
      <c r="D243" s="36">
        <v>1</v>
      </c>
      <c r="E243" s="89">
        <v>241.75</v>
      </c>
      <c r="F243" s="65">
        <v>241.75</v>
      </c>
    </row>
    <row r="244" spans="1:6" ht="15" x14ac:dyDescent="0.2">
      <c r="A244" s="107">
        <v>35</v>
      </c>
      <c r="B244" s="37" t="s">
        <v>120</v>
      </c>
      <c r="C244" s="107" t="s">
        <v>6</v>
      </c>
      <c r="D244" s="36">
        <v>1</v>
      </c>
      <c r="E244" s="89">
        <v>51.45</v>
      </c>
      <c r="F244" s="65">
        <v>51.45</v>
      </c>
    </row>
    <row r="245" spans="1:6" ht="15" x14ac:dyDescent="0.2">
      <c r="A245" s="107">
        <v>36</v>
      </c>
      <c r="B245" s="37" t="s">
        <v>51</v>
      </c>
      <c r="C245" s="107" t="s">
        <v>6</v>
      </c>
      <c r="D245" s="36">
        <v>23</v>
      </c>
      <c r="E245" s="25">
        <v>29.65</v>
      </c>
      <c r="F245" s="65">
        <v>681.94999999999993</v>
      </c>
    </row>
    <row r="246" spans="1:6" ht="15" x14ac:dyDescent="0.2">
      <c r="A246" s="107">
        <v>37</v>
      </c>
      <c r="B246" s="37" t="s">
        <v>160</v>
      </c>
      <c r="C246" s="107" t="s">
        <v>6</v>
      </c>
      <c r="D246" s="36">
        <v>4</v>
      </c>
      <c r="E246" s="25">
        <v>19.579999999999998</v>
      </c>
      <c r="F246" s="65">
        <v>78.319999999999993</v>
      </c>
    </row>
    <row r="247" spans="1:6" ht="15" x14ac:dyDescent="0.2">
      <c r="A247" s="107">
        <v>38</v>
      </c>
      <c r="B247" s="37" t="s">
        <v>80</v>
      </c>
      <c r="C247" s="107" t="s">
        <v>5</v>
      </c>
      <c r="D247" s="36">
        <v>456</v>
      </c>
      <c r="E247" s="28">
        <v>1.73</v>
      </c>
      <c r="F247" s="65">
        <v>788.88</v>
      </c>
    </row>
    <row r="248" spans="1:6" ht="15" x14ac:dyDescent="0.2">
      <c r="A248" s="107">
        <v>39</v>
      </c>
      <c r="B248" s="37" t="s">
        <v>22</v>
      </c>
      <c r="C248" s="107" t="s">
        <v>5</v>
      </c>
      <c r="D248" s="36">
        <v>456</v>
      </c>
      <c r="E248" s="28">
        <v>0.92</v>
      </c>
      <c r="F248" s="65">
        <v>419.52000000000004</v>
      </c>
    </row>
    <row r="249" spans="1:6" ht="15" x14ac:dyDescent="0.2">
      <c r="A249" s="107">
        <v>40</v>
      </c>
      <c r="B249" s="37" t="s">
        <v>16</v>
      </c>
      <c r="C249" s="107" t="s">
        <v>5</v>
      </c>
      <c r="D249" s="36">
        <v>460</v>
      </c>
      <c r="E249" s="28">
        <v>0.71</v>
      </c>
      <c r="F249" s="65">
        <v>326.59999999999997</v>
      </c>
    </row>
    <row r="250" spans="1:6" ht="15" x14ac:dyDescent="0.2">
      <c r="A250" s="107">
        <v>41</v>
      </c>
      <c r="B250" s="37" t="s">
        <v>17</v>
      </c>
      <c r="C250" s="107" t="s">
        <v>5</v>
      </c>
      <c r="D250" s="36">
        <v>460</v>
      </c>
      <c r="E250" s="28">
        <v>0.85</v>
      </c>
      <c r="F250" s="65">
        <v>391</v>
      </c>
    </row>
    <row r="251" spans="1:6" ht="15" x14ac:dyDescent="0.25">
      <c r="A251" s="48"/>
      <c r="B251" s="39"/>
      <c r="C251" s="39"/>
      <c r="D251" s="40"/>
      <c r="E251" s="1" t="s">
        <v>81</v>
      </c>
      <c r="F251" s="73">
        <v>128575.65630000003</v>
      </c>
    </row>
    <row r="252" spans="1:6" ht="15" x14ac:dyDescent="0.2">
      <c r="A252" s="39"/>
      <c r="B252" s="39"/>
      <c r="C252" s="39"/>
      <c r="E252" s="74" t="s">
        <v>82</v>
      </c>
      <c r="F252" s="73">
        <v>25715.131260000009</v>
      </c>
    </row>
    <row r="253" spans="1:6" ht="15" x14ac:dyDescent="0.25">
      <c r="A253" s="49"/>
      <c r="B253" s="91"/>
      <c r="C253" s="91"/>
      <c r="D253" s="86"/>
      <c r="E253" s="2" t="s">
        <v>83</v>
      </c>
      <c r="F253" s="73">
        <v>154290.78756000003</v>
      </c>
    </row>
    <row r="255" spans="1:6" ht="14.25" x14ac:dyDescent="0.2">
      <c r="A255" s="740" t="s">
        <v>126</v>
      </c>
      <c r="B255" s="740"/>
      <c r="C255" s="740"/>
      <c r="D255" s="740"/>
      <c r="E255" s="740"/>
      <c r="F255" s="740"/>
    </row>
    <row r="256" spans="1:6" ht="14.25" x14ac:dyDescent="0.2">
      <c r="A256" s="740"/>
      <c r="B256" s="740"/>
      <c r="C256" s="740"/>
      <c r="D256" s="740"/>
      <c r="E256" s="740"/>
      <c r="F256" s="740"/>
    </row>
    <row r="257" spans="1:6" ht="14.25" x14ac:dyDescent="0.2">
      <c r="A257" s="53" t="s">
        <v>1</v>
      </c>
      <c r="B257" s="54" t="s">
        <v>2</v>
      </c>
      <c r="C257" s="55" t="s">
        <v>3</v>
      </c>
      <c r="D257" s="54" t="s">
        <v>9</v>
      </c>
      <c r="E257" s="54" t="s">
        <v>13</v>
      </c>
      <c r="F257" s="56" t="s">
        <v>15</v>
      </c>
    </row>
    <row r="258" spans="1:6" ht="14.25" x14ac:dyDescent="0.2">
      <c r="A258" s="57" t="s">
        <v>4</v>
      </c>
      <c r="B258" s="58"/>
      <c r="C258" s="59"/>
      <c r="D258" s="58"/>
      <c r="E258" s="60" t="s">
        <v>14</v>
      </c>
      <c r="F258" s="61"/>
    </row>
    <row r="259" spans="1:6" ht="15" x14ac:dyDescent="0.2">
      <c r="A259" s="44">
        <v>1</v>
      </c>
      <c r="B259" s="44">
        <v>2</v>
      </c>
      <c r="C259" s="44">
        <v>3</v>
      </c>
      <c r="D259" s="44">
        <v>4</v>
      </c>
      <c r="E259" s="44">
        <v>5</v>
      </c>
      <c r="F259" s="44">
        <v>6</v>
      </c>
    </row>
    <row r="260" spans="1:6" ht="15" x14ac:dyDescent="0.25">
      <c r="A260" s="62" t="s">
        <v>40</v>
      </c>
      <c r="B260" s="62" t="s">
        <v>41</v>
      </c>
      <c r="C260" s="63"/>
      <c r="D260" s="87"/>
      <c r="E260" s="87"/>
      <c r="F260" s="64"/>
    </row>
    <row r="261" spans="1:6" ht="15" x14ac:dyDescent="0.2">
      <c r="A261" s="107">
        <v>1</v>
      </c>
      <c r="B261" s="35" t="s">
        <v>48</v>
      </c>
      <c r="C261" s="107" t="s">
        <v>5</v>
      </c>
      <c r="D261" s="89">
        <v>144</v>
      </c>
      <c r="E261" s="89">
        <v>3.55</v>
      </c>
      <c r="F261" s="65">
        <v>511.2</v>
      </c>
    </row>
    <row r="262" spans="1:6" ht="30" x14ac:dyDescent="0.2">
      <c r="A262" s="107">
        <v>2</v>
      </c>
      <c r="B262" s="35" t="s">
        <v>42</v>
      </c>
      <c r="C262" s="107" t="s">
        <v>274</v>
      </c>
      <c r="D262" s="89">
        <v>53.7</v>
      </c>
      <c r="E262" s="89">
        <v>5.43</v>
      </c>
      <c r="F262" s="65">
        <v>291.59100000000001</v>
      </c>
    </row>
    <row r="263" spans="1:6" ht="15" x14ac:dyDescent="0.2">
      <c r="A263" s="107">
        <v>3</v>
      </c>
      <c r="B263" s="35" t="s">
        <v>0</v>
      </c>
      <c r="C263" s="107" t="s">
        <v>5</v>
      </c>
      <c r="D263" s="89">
        <v>4</v>
      </c>
      <c r="E263" s="3">
        <v>5.88</v>
      </c>
      <c r="F263" s="65">
        <v>23.52</v>
      </c>
    </row>
    <row r="264" spans="1:6" ht="15" x14ac:dyDescent="0.2">
      <c r="A264" s="107">
        <v>4</v>
      </c>
      <c r="B264" s="35" t="s">
        <v>25</v>
      </c>
      <c r="C264" s="107" t="s">
        <v>274</v>
      </c>
      <c r="D264" s="89">
        <v>4</v>
      </c>
      <c r="E264" s="3">
        <v>4.46</v>
      </c>
      <c r="F264" s="65">
        <v>17.84</v>
      </c>
    </row>
    <row r="265" spans="1:6" ht="30" x14ac:dyDescent="0.2">
      <c r="A265" s="107">
        <v>5</v>
      </c>
      <c r="B265" s="35" t="s">
        <v>96</v>
      </c>
      <c r="C265" s="34" t="s">
        <v>275</v>
      </c>
      <c r="D265" s="89">
        <v>5.97</v>
      </c>
      <c r="E265" s="89">
        <v>16.91</v>
      </c>
      <c r="F265" s="65">
        <v>100.95269999999999</v>
      </c>
    </row>
    <row r="266" spans="1:6" ht="30" x14ac:dyDescent="0.2">
      <c r="A266" s="737">
        <v>6</v>
      </c>
      <c r="B266" s="35" t="s">
        <v>49</v>
      </c>
      <c r="C266" s="34"/>
      <c r="D266" s="89"/>
      <c r="E266" s="90"/>
      <c r="F266" s="65"/>
    </row>
    <row r="267" spans="1:6" ht="15" x14ac:dyDescent="0.2">
      <c r="A267" s="738"/>
      <c r="B267" s="4" t="s">
        <v>104</v>
      </c>
      <c r="C267" s="34" t="s">
        <v>275</v>
      </c>
      <c r="D267" s="89">
        <v>69.5</v>
      </c>
      <c r="E267" s="6">
        <v>6.78</v>
      </c>
      <c r="F267" s="65">
        <v>471.21000000000004</v>
      </c>
    </row>
    <row r="268" spans="1:6" ht="15" x14ac:dyDescent="0.2">
      <c r="A268" s="738"/>
      <c r="B268" s="5" t="s">
        <v>105</v>
      </c>
      <c r="C268" s="34" t="s">
        <v>275</v>
      </c>
      <c r="D268" s="89">
        <v>17.37</v>
      </c>
      <c r="E268" s="7">
        <v>24.85</v>
      </c>
      <c r="F268" s="65">
        <v>431.64450000000005</v>
      </c>
    </row>
    <row r="269" spans="1:6" ht="30" x14ac:dyDescent="0.2">
      <c r="A269" s="107">
        <v>7</v>
      </c>
      <c r="B269" s="46" t="s">
        <v>26</v>
      </c>
      <c r="C269" s="34" t="s">
        <v>275</v>
      </c>
      <c r="D269" s="89">
        <v>17.37</v>
      </c>
      <c r="E269" s="8">
        <v>6.49</v>
      </c>
      <c r="F269" s="65">
        <v>112.7313</v>
      </c>
    </row>
    <row r="270" spans="1:6" ht="15" x14ac:dyDescent="0.2">
      <c r="A270" s="107">
        <v>8</v>
      </c>
      <c r="B270" s="47" t="s">
        <v>27</v>
      </c>
      <c r="C270" s="34" t="s">
        <v>275</v>
      </c>
      <c r="D270" s="89">
        <v>17.37</v>
      </c>
      <c r="E270" s="9">
        <v>4.8899999999999997</v>
      </c>
      <c r="F270" s="65">
        <v>84.939300000000003</v>
      </c>
    </row>
    <row r="271" spans="1:6" ht="30" x14ac:dyDescent="0.2">
      <c r="A271" s="107">
        <v>9</v>
      </c>
      <c r="B271" s="43" t="s">
        <v>95</v>
      </c>
      <c r="C271" s="34" t="s">
        <v>275</v>
      </c>
      <c r="D271" s="89">
        <v>86.87</v>
      </c>
      <c r="E271" s="10">
        <v>14.6</v>
      </c>
      <c r="F271" s="65">
        <v>1268.3020000000001</v>
      </c>
    </row>
    <row r="272" spans="1:6" ht="15" x14ac:dyDescent="0.2">
      <c r="A272" s="107">
        <v>10</v>
      </c>
      <c r="B272" s="37" t="s">
        <v>276</v>
      </c>
      <c r="C272" s="107" t="s">
        <v>274</v>
      </c>
      <c r="D272" s="89">
        <v>106.2</v>
      </c>
      <c r="E272" s="11">
        <v>4.2300000000000004</v>
      </c>
      <c r="F272" s="65">
        <v>449.22600000000006</v>
      </c>
    </row>
    <row r="273" spans="1:6" ht="60" x14ac:dyDescent="0.2">
      <c r="A273" s="107">
        <v>11</v>
      </c>
      <c r="B273" s="84" t="s">
        <v>84</v>
      </c>
      <c r="C273" s="34" t="s">
        <v>275</v>
      </c>
      <c r="D273" s="89">
        <v>22.26</v>
      </c>
      <c r="E273" s="12">
        <v>41.85</v>
      </c>
      <c r="F273" s="65">
        <v>931.58100000000013</v>
      </c>
    </row>
    <row r="274" spans="1:6" ht="45" x14ac:dyDescent="0.2">
      <c r="A274" s="107">
        <v>12</v>
      </c>
      <c r="B274" s="85" t="s">
        <v>148</v>
      </c>
      <c r="C274" s="34" t="s">
        <v>275</v>
      </c>
      <c r="D274" s="89">
        <v>38.36</v>
      </c>
      <c r="E274" s="13">
        <v>40.200000000000003</v>
      </c>
      <c r="F274" s="65">
        <v>1542.0720000000001</v>
      </c>
    </row>
    <row r="275" spans="1:6" ht="15" x14ac:dyDescent="0.2">
      <c r="A275" s="107">
        <v>13</v>
      </c>
      <c r="B275" s="37" t="s">
        <v>7</v>
      </c>
      <c r="C275" s="107" t="s">
        <v>8</v>
      </c>
      <c r="D275" s="36">
        <v>1</v>
      </c>
      <c r="E275" s="14">
        <v>82.8</v>
      </c>
      <c r="F275" s="65">
        <v>82.8</v>
      </c>
    </row>
    <row r="276" spans="1:6" ht="15" x14ac:dyDescent="0.25">
      <c r="A276" s="107">
        <v>14</v>
      </c>
      <c r="B276" s="32" t="s">
        <v>106</v>
      </c>
      <c r="C276" s="83" t="s">
        <v>5</v>
      </c>
      <c r="D276" s="89">
        <v>4</v>
      </c>
      <c r="E276" s="15">
        <v>35.97</v>
      </c>
      <c r="F276" s="65">
        <v>143.88</v>
      </c>
    </row>
    <row r="277" spans="1:6" ht="15" x14ac:dyDescent="0.2">
      <c r="A277" s="107">
        <v>15</v>
      </c>
      <c r="B277" s="38" t="s">
        <v>85</v>
      </c>
      <c r="C277" s="107" t="s">
        <v>274</v>
      </c>
      <c r="D277" s="89">
        <v>4</v>
      </c>
      <c r="E277" s="15">
        <v>43.88</v>
      </c>
      <c r="F277" s="65">
        <v>175.52</v>
      </c>
    </row>
    <row r="278" spans="1:6" ht="30" x14ac:dyDescent="0.2">
      <c r="A278" s="107">
        <v>16</v>
      </c>
      <c r="B278" s="31" t="s">
        <v>101</v>
      </c>
      <c r="C278" s="107" t="s">
        <v>12</v>
      </c>
      <c r="D278" s="89">
        <v>5.16</v>
      </c>
      <c r="E278" s="16">
        <v>189.85</v>
      </c>
      <c r="F278" s="65">
        <v>979.62599999999998</v>
      </c>
    </row>
    <row r="279" spans="1:6" ht="15" x14ac:dyDescent="0.2">
      <c r="A279" s="107">
        <v>17</v>
      </c>
      <c r="B279" s="31" t="s">
        <v>124</v>
      </c>
      <c r="C279" s="107" t="s">
        <v>274</v>
      </c>
      <c r="D279" s="89">
        <v>53.7</v>
      </c>
      <c r="E279" s="16">
        <v>1.8</v>
      </c>
      <c r="F279" s="65">
        <v>96.660000000000011</v>
      </c>
    </row>
    <row r="280" spans="1:6" ht="15" x14ac:dyDescent="0.2">
      <c r="A280" s="107">
        <v>18</v>
      </c>
      <c r="B280" s="31" t="s">
        <v>125</v>
      </c>
      <c r="C280" s="107" t="s">
        <v>274</v>
      </c>
      <c r="D280" s="89">
        <v>53.7</v>
      </c>
      <c r="E280" s="16">
        <v>1.58</v>
      </c>
      <c r="F280" s="65">
        <v>84.846000000000004</v>
      </c>
    </row>
    <row r="281" spans="1:6" ht="30" x14ac:dyDescent="0.2">
      <c r="A281" s="107">
        <v>19</v>
      </c>
      <c r="B281" s="31" t="s">
        <v>102</v>
      </c>
      <c r="C281" s="68" t="s">
        <v>12</v>
      </c>
      <c r="D281" s="89">
        <v>4.9400000000000004</v>
      </c>
      <c r="E281" s="16">
        <v>180.98</v>
      </c>
      <c r="F281" s="65">
        <v>894.0412</v>
      </c>
    </row>
    <row r="282" spans="1:6" ht="30" x14ac:dyDescent="0.2">
      <c r="A282" s="107">
        <v>20</v>
      </c>
      <c r="B282" s="22" t="s">
        <v>103</v>
      </c>
      <c r="C282" s="23" t="s">
        <v>12</v>
      </c>
      <c r="D282" s="89">
        <v>7.09</v>
      </c>
      <c r="E282" s="30">
        <v>150.56</v>
      </c>
      <c r="F282" s="65">
        <v>1067.4703999999999</v>
      </c>
    </row>
    <row r="283" spans="1:6" ht="45" x14ac:dyDescent="0.2">
      <c r="A283" s="107">
        <v>21</v>
      </c>
      <c r="B283" s="92" t="s">
        <v>107</v>
      </c>
      <c r="C283" s="68" t="s">
        <v>275</v>
      </c>
      <c r="D283" s="89">
        <v>24.7</v>
      </c>
      <c r="E283" s="13">
        <v>40.200000000000003</v>
      </c>
      <c r="F283" s="65">
        <v>992.94</v>
      </c>
    </row>
    <row r="284" spans="1:6" ht="15" x14ac:dyDescent="0.2">
      <c r="A284" s="107">
        <v>22</v>
      </c>
      <c r="B284" s="67" t="s">
        <v>65</v>
      </c>
      <c r="C284" s="106" t="s">
        <v>5</v>
      </c>
      <c r="D284" s="89">
        <v>144</v>
      </c>
      <c r="E284" s="19">
        <v>3.15</v>
      </c>
      <c r="F284" s="65">
        <v>453.59999999999997</v>
      </c>
    </row>
    <row r="285" spans="1:6" ht="15" x14ac:dyDescent="0.2">
      <c r="A285" s="39"/>
      <c r="B285" s="69"/>
      <c r="C285" s="70"/>
      <c r="D285" s="79"/>
      <c r="E285" s="71"/>
      <c r="F285" s="65"/>
    </row>
    <row r="286" spans="1:6" ht="15" x14ac:dyDescent="0.25">
      <c r="A286" s="62" t="s">
        <v>43</v>
      </c>
      <c r="B286" s="62" t="s">
        <v>44</v>
      </c>
      <c r="C286" s="63"/>
      <c r="D286" s="88"/>
      <c r="E286" s="88"/>
      <c r="F286" s="65"/>
    </row>
    <row r="287" spans="1:6" ht="15" x14ac:dyDescent="0.25">
      <c r="A287" s="107">
        <v>1</v>
      </c>
      <c r="B287" s="77" t="s">
        <v>129</v>
      </c>
      <c r="C287" s="34" t="s">
        <v>5</v>
      </c>
      <c r="D287" s="36">
        <v>59</v>
      </c>
      <c r="E287" s="25">
        <v>27.92</v>
      </c>
      <c r="F287" s="65">
        <v>1647.2800000000002</v>
      </c>
    </row>
    <row r="288" spans="1:6" ht="15" x14ac:dyDescent="0.2">
      <c r="A288" s="107">
        <v>2</v>
      </c>
      <c r="B288" s="26" t="s">
        <v>131</v>
      </c>
      <c r="C288" s="107" t="s">
        <v>6</v>
      </c>
      <c r="D288" s="36">
        <v>1</v>
      </c>
      <c r="E288" s="89">
        <v>75.42</v>
      </c>
      <c r="F288" s="65">
        <v>75.42</v>
      </c>
    </row>
    <row r="289" spans="1:6" ht="15" x14ac:dyDescent="0.2">
      <c r="A289" s="107">
        <v>3</v>
      </c>
      <c r="B289" s="37" t="s">
        <v>161</v>
      </c>
      <c r="C289" s="107" t="s">
        <v>6</v>
      </c>
      <c r="D289" s="36">
        <v>1</v>
      </c>
      <c r="E289" s="27">
        <v>289.58</v>
      </c>
      <c r="F289" s="65">
        <v>289.58</v>
      </c>
    </row>
    <row r="290" spans="1:6" ht="15" x14ac:dyDescent="0.2">
      <c r="A290" s="107">
        <v>4</v>
      </c>
      <c r="B290" s="37" t="s">
        <v>133</v>
      </c>
      <c r="C290" s="107" t="s">
        <v>6</v>
      </c>
      <c r="D290" s="36">
        <v>2</v>
      </c>
      <c r="E290" s="27">
        <v>276.11</v>
      </c>
      <c r="F290" s="65">
        <v>552.22</v>
      </c>
    </row>
    <row r="291" spans="1:6" ht="15" x14ac:dyDescent="0.2">
      <c r="A291" s="107">
        <v>5</v>
      </c>
      <c r="B291" s="37" t="s">
        <v>134</v>
      </c>
      <c r="C291" s="107" t="s">
        <v>6</v>
      </c>
      <c r="D291" s="36">
        <v>1</v>
      </c>
      <c r="E291" s="89">
        <v>261.75</v>
      </c>
      <c r="F291" s="65">
        <v>261.75</v>
      </c>
    </row>
    <row r="292" spans="1:6" ht="15" x14ac:dyDescent="0.2">
      <c r="A292" s="107">
        <v>6</v>
      </c>
      <c r="B292" s="37" t="s">
        <v>132</v>
      </c>
      <c r="C292" s="107" t="s">
        <v>6</v>
      </c>
      <c r="D292" s="36">
        <v>3</v>
      </c>
      <c r="E292" s="25">
        <v>35.89</v>
      </c>
      <c r="F292" s="65">
        <v>107.67</v>
      </c>
    </row>
    <row r="293" spans="1:6" ht="15" x14ac:dyDescent="0.2">
      <c r="A293" s="107">
        <v>7</v>
      </c>
      <c r="B293" s="37" t="s">
        <v>120</v>
      </c>
      <c r="C293" s="107" t="s">
        <v>6</v>
      </c>
      <c r="D293" s="36">
        <v>1</v>
      </c>
      <c r="E293" s="25">
        <v>51.45</v>
      </c>
      <c r="F293" s="65">
        <v>51.45</v>
      </c>
    </row>
    <row r="294" spans="1:6" ht="15" x14ac:dyDescent="0.2">
      <c r="A294" s="107">
        <v>8</v>
      </c>
      <c r="B294" s="37" t="s">
        <v>80</v>
      </c>
      <c r="C294" s="107" t="s">
        <v>5</v>
      </c>
      <c r="D294" s="36">
        <v>59</v>
      </c>
      <c r="E294" s="28">
        <v>1.73</v>
      </c>
      <c r="F294" s="65">
        <v>102.07</v>
      </c>
    </row>
    <row r="295" spans="1:6" ht="15" x14ac:dyDescent="0.2">
      <c r="A295" s="107">
        <v>9</v>
      </c>
      <c r="B295" s="37" t="s">
        <v>22</v>
      </c>
      <c r="C295" s="107" t="s">
        <v>5</v>
      </c>
      <c r="D295" s="36">
        <v>59</v>
      </c>
      <c r="E295" s="28">
        <v>0.92</v>
      </c>
      <c r="F295" s="65">
        <v>54.28</v>
      </c>
    </row>
    <row r="296" spans="1:6" ht="15" x14ac:dyDescent="0.2">
      <c r="A296" s="107">
        <v>10</v>
      </c>
      <c r="B296" s="37" t="s">
        <v>16</v>
      </c>
      <c r="C296" s="107" t="s">
        <v>5</v>
      </c>
      <c r="D296" s="36">
        <v>59</v>
      </c>
      <c r="E296" s="28">
        <v>0.71</v>
      </c>
      <c r="F296" s="65">
        <v>41.89</v>
      </c>
    </row>
    <row r="297" spans="1:6" ht="15" x14ac:dyDescent="0.2">
      <c r="A297" s="107">
        <v>11</v>
      </c>
      <c r="B297" s="37" t="s">
        <v>17</v>
      </c>
      <c r="C297" s="107" t="s">
        <v>5</v>
      </c>
      <c r="D297" s="36">
        <v>59</v>
      </c>
      <c r="E297" s="28">
        <v>0.85</v>
      </c>
      <c r="F297" s="65">
        <v>50.15</v>
      </c>
    </row>
    <row r="298" spans="1:6" ht="15" x14ac:dyDescent="0.25">
      <c r="A298" s="48"/>
      <c r="B298" s="39"/>
      <c r="C298" s="39"/>
      <c r="D298" s="40"/>
      <c r="E298" s="1" t="s">
        <v>81</v>
      </c>
      <c r="F298" s="73">
        <v>14441.953400000002</v>
      </c>
    </row>
    <row r="299" spans="1:6" ht="15" x14ac:dyDescent="0.2">
      <c r="A299" s="39"/>
      <c r="B299" s="39"/>
      <c r="C299" s="39"/>
      <c r="E299" s="74" t="s">
        <v>82</v>
      </c>
      <c r="F299" s="73">
        <v>2888.3906800000004</v>
      </c>
    </row>
    <row r="300" spans="1:6" ht="15" x14ac:dyDescent="0.25">
      <c r="A300" s="49"/>
      <c r="B300" s="91"/>
      <c r="C300" s="91"/>
      <c r="D300" s="86"/>
      <c r="E300" s="2" t="s">
        <v>83</v>
      </c>
      <c r="F300" s="73">
        <v>17330.344080000003</v>
      </c>
    </row>
    <row r="302" spans="1:6" ht="14.25" x14ac:dyDescent="0.2">
      <c r="A302" s="740" t="s">
        <v>135</v>
      </c>
      <c r="B302" s="740"/>
      <c r="C302" s="740"/>
      <c r="D302" s="740"/>
      <c r="E302" s="740"/>
      <c r="F302" s="740"/>
    </row>
    <row r="303" spans="1:6" ht="14.25" x14ac:dyDescent="0.2">
      <c r="A303" s="740"/>
      <c r="B303" s="740"/>
      <c r="C303" s="740"/>
      <c r="D303" s="740"/>
      <c r="E303" s="740"/>
      <c r="F303" s="740"/>
    </row>
    <row r="304" spans="1:6" ht="14.25" x14ac:dyDescent="0.2">
      <c r="A304" s="53" t="s">
        <v>1</v>
      </c>
      <c r="B304" s="54" t="s">
        <v>2</v>
      </c>
      <c r="C304" s="55" t="s">
        <v>3</v>
      </c>
      <c r="D304" s="54" t="s">
        <v>9</v>
      </c>
      <c r="E304" s="54" t="s">
        <v>13</v>
      </c>
      <c r="F304" s="56" t="s">
        <v>15</v>
      </c>
    </row>
    <row r="305" spans="1:6" ht="14.25" x14ac:dyDescent="0.2">
      <c r="A305" s="57" t="s">
        <v>4</v>
      </c>
      <c r="B305" s="58"/>
      <c r="C305" s="59"/>
      <c r="D305" s="58"/>
      <c r="E305" s="60" t="s">
        <v>14</v>
      </c>
      <c r="F305" s="61"/>
    </row>
    <row r="306" spans="1:6" ht="15" x14ac:dyDescent="0.2">
      <c r="A306" s="44">
        <v>1</v>
      </c>
      <c r="B306" s="44">
        <v>2</v>
      </c>
      <c r="C306" s="44">
        <v>3</v>
      </c>
      <c r="D306" s="44">
        <v>4</v>
      </c>
      <c r="E306" s="44">
        <v>5</v>
      </c>
      <c r="F306" s="44">
        <v>6</v>
      </c>
    </row>
    <row r="307" spans="1:6" ht="15" x14ac:dyDescent="0.25">
      <c r="A307" s="62" t="s">
        <v>40</v>
      </c>
      <c r="B307" s="62" t="s">
        <v>41</v>
      </c>
      <c r="C307" s="63"/>
      <c r="D307" s="87"/>
      <c r="E307" s="87"/>
      <c r="F307" s="64"/>
    </row>
    <row r="308" spans="1:6" ht="15" x14ac:dyDescent="0.2">
      <c r="A308" s="107">
        <v>1</v>
      </c>
      <c r="B308" s="35" t="s">
        <v>48</v>
      </c>
      <c r="C308" s="107" t="s">
        <v>5</v>
      </c>
      <c r="D308" s="89">
        <v>186</v>
      </c>
      <c r="E308" s="89">
        <v>3.55</v>
      </c>
      <c r="F308" s="65">
        <v>660.3</v>
      </c>
    </row>
    <row r="309" spans="1:6" ht="30" x14ac:dyDescent="0.2">
      <c r="A309" s="107">
        <v>2</v>
      </c>
      <c r="B309" s="35" t="s">
        <v>42</v>
      </c>
      <c r="C309" s="107" t="s">
        <v>274</v>
      </c>
      <c r="D309" s="89">
        <v>69.900000000000006</v>
      </c>
      <c r="E309" s="89">
        <v>5.43</v>
      </c>
      <c r="F309" s="65">
        <v>379.55700000000002</v>
      </c>
    </row>
    <row r="310" spans="1:6" ht="15" x14ac:dyDescent="0.2">
      <c r="A310" s="107">
        <v>3</v>
      </c>
      <c r="B310" s="35" t="s">
        <v>0</v>
      </c>
      <c r="C310" s="107" t="s">
        <v>5</v>
      </c>
      <c r="D310" s="89">
        <v>5</v>
      </c>
      <c r="E310" s="3">
        <v>5.88</v>
      </c>
      <c r="F310" s="65">
        <v>29.4</v>
      </c>
    </row>
    <row r="311" spans="1:6" ht="15" x14ac:dyDescent="0.2">
      <c r="A311" s="107">
        <v>4</v>
      </c>
      <c r="B311" s="35" t="s">
        <v>25</v>
      </c>
      <c r="C311" s="107" t="s">
        <v>274</v>
      </c>
      <c r="D311" s="89">
        <v>17</v>
      </c>
      <c r="E311" s="3">
        <v>4.46</v>
      </c>
      <c r="F311" s="65">
        <v>75.819999999999993</v>
      </c>
    </row>
    <row r="312" spans="1:6" ht="30" x14ac:dyDescent="0.2">
      <c r="A312" s="107">
        <v>5</v>
      </c>
      <c r="B312" s="35" t="s">
        <v>96</v>
      </c>
      <c r="C312" s="34" t="s">
        <v>275</v>
      </c>
      <c r="D312" s="89">
        <v>8.34</v>
      </c>
      <c r="E312" s="89">
        <v>16.91</v>
      </c>
      <c r="F312" s="65">
        <v>141.02940000000001</v>
      </c>
    </row>
    <row r="313" spans="1:6" ht="30" x14ac:dyDescent="0.2">
      <c r="A313" s="737">
        <v>6</v>
      </c>
      <c r="B313" s="35" t="s">
        <v>49</v>
      </c>
      <c r="C313" s="34"/>
      <c r="D313" s="89"/>
      <c r="E313" s="90"/>
      <c r="F313" s="65"/>
    </row>
    <row r="314" spans="1:6" ht="15" x14ac:dyDescent="0.2">
      <c r="A314" s="738"/>
      <c r="B314" s="4" t="s">
        <v>104</v>
      </c>
      <c r="C314" s="34" t="s">
        <v>275</v>
      </c>
      <c r="D314" s="89">
        <v>78.19</v>
      </c>
      <c r="E314" s="6">
        <v>6.78</v>
      </c>
      <c r="F314" s="65">
        <v>530.12819999999999</v>
      </c>
    </row>
    <row r="315" spans="1:6" ht="15" x14ac:dyDescent="0.2">
      <c r="A315" s="738"/>
      <c r="B315" s="5" t="s">
        <v>105</v>
      </c>
      <c r="C315" s="34" t="s">
        <v>275</v>
      </c>
      <c r="D315" s="89">
        <v>19.55</v>
      </c>
      <c r="E315" s="7">
        <v>24.85</v>
      </c>
      <c r="F315" s="65">
        <v>485.81750000000005</v>
      </c>
    </row>
    <row r="316" spans="1:6" ht="30" x14ac:dyDescent="0.2">
      <c r="A316" s="107">
        <v>7</v>
      </c>
      <c r="B316" s="46" t="s">
        <v>26</v>
      </c>
      <c r="C316" s="34" t="s">
        <v>275</v>
      </c>
      <c r="D316" s="89">
        <v>19.55</v>
      </c>
      <c r="E316" s="8">
        <v>6.49</v>
      </c>
      <c r="F316" s="65">
        <v>126.87950000000001</v>
      </c>
    </row>
    <row r="317" spans="1:6" ht="15" x14ac:dyDescent="0.2">
      <c r="A317" s="107">
        <v>8</v>
      </c>
      <c r="B317" s="47" t="s">
        <v>27</v>
      </c>
      <c r="C317" s="34" t="s">
        <v>275</v>
      </c>
      <c r="D317" s="89">
        <v>19.55</v>
      </c>
      <c r="E317" s="9">
        <v>4.8899999999999997</v>
      </c>
      <c r="F317" s="65">
        <v>95.599499999999992</v>
      </c>
    </row>
    <row r="318" spans="1:6" ht="30" x14ac:dyDescent="0.2">
      <c r="A318" s="107">
        <v>9</v>
      </c>
      <c r="B318" s="43" t="s">
        <v>95</v>
      </c>
      <c r="C318" s="34" t="s">
        <v>275</v>
      </c>
      <c r="D318" s="89">
        <v>97.74</v>
      </c>
      <c r="E318" s="10">
        <v>14.6</v>
      </c>
      <c r="F318" s="65">
        <v>1427.0039999999999</v>
      </c>
    </row>
    <row r="319" spans="1:6" ht="15" x14ac:dyDescent="0.2">
      <c r="A319" s="107">
        <v>10</v>
      </c>
      <c r="B319" s="37" t="s">
        <v>276</v>
      </c>
      <c r="C319" s="107" t="s">
        <v>274</v>
      </c>
      <c r="D319" s="89">
        <v>140.4</v>
      </c>
      <c r="E319" s="11">
        <v>4.2300000000000004</v>
      </c>
      <c r="F319" s="65">
        <v>593.89200000000005</v>
      </c>
    </row>
    <row r="320" spans="1:6" ht="60" x14ac:dyDescent="0.2">
      <c r="A320" s="107">
        <v>11</v>
      </c>
      <c r="B320" s="84" t="s">
        <v>84</v>
      </c>
      <c r="C320" s="34" t="s">
        <v>275</v>
      </c>
      <c r="D320" s="89">
        <v>28.97</v>
      </c>
      <c r="E320" s="12">
        <v>41.85</v>
      </c>
      <c r="F320" s="65">
        <v>1212.3944999999999</v>
      </c>
    </row>
    <row r="321" spans="1:6" ht="45" x14ac:dyDescent="0.2">
      <c r="A321" s="107">
        <v>12</v>
      </c>
      <c r="B321" s="85" t="s">
        <v>148</v>
      </c>
      <c r="C321" s="34" t="s">
        <v>275</v>
      </c>
      <c r="D321" s="89">
        <v>50.17</v>
      </c>
      <c r="E321" s="13">
        <v>40.200000000000003</v>
      </c>
      <c r="F321" s="65">
        <v>2016.8340000000003</v>
      </c>
    </row>
    <row r="322" spans="1:6" ht="15" x14ac:dyDescent="0.2">
      <c r="A322" s="107">
        <v>13</v>
      </c>
      <c r="B322" s="37" t="s">
        <v>7</v>
      </c>
      <c r="C322" s="107" t="s">
        <v>8</v>
      </c>
      <c r="D322" s="36">
        <v>2</v>
      </c>
      <c r="E322" s="14">
        <v>82.8</v>
      </c>
      <c r="F322" s="65">
        <v>165.6</v>
      </c>
    </row>
    <row r="323" spans="1:6" ht="15" x14ac:dyDescent="0.25">
      <c r="A323" s="107">
        <v>14</v>
      </c>
      <c r="B323" s="32" t="s">
        <v>106</v>
      </c>
      <c r="C323" s="83" t="s">
        <v>5</v>
      </c>
      <c r="D323" s="89">
        <v>5</v>
      </c>
      <c r="E323" s="15">
        <v>35.97</v>
      </c>
      <c r="F323" s="65">
        <v>179.85</v>
      </c>
    </row>
    <row r="324" spans="1:6" ht="15" x14ac:dyDescent="0.2">
      <c r="A324" s="107">
        <v>15</v>
      </c>
      <c r="B324" s="38" t="s">
        <v>85</v>
      </c>
      <c r="C324" s="107" t="s">
        <v>274</v>
      </c>
      <c r="D324" s="89">
        <v>17</v>
      </c>
      <c r="E324" s="15">
        <v>43.88</v>
      </c>
      <c r="F324" s="65">
        <v>745.96</v>
      </c>
    </row>
    <row r="325" spans="1:6" ht="30" x14ac:dyDescent="0.2">
      <c r="A325" s="107">
        <v>16</v>
      </c>
      <c r="B325" s="31" t="s">
        <v>101</v>
      </c>
      <c r="C325" s="107" t="s">
        <v>12</v>
      </c>
      <c r="D325" s="89">
        <v>6.71</v>
      </c>
      <c r="E325" s="16">
        <v>189.85</v>
      </c>
      <c r="F325" s="65">
        <v>1273.8934999999999</v>
      </c>
    </row>
    <row r="326" spans="1:6" ht="15" x14ac:dyDescent="0.2">
      <c r="A326" s="107">
        <v>17</v>
      </c>
      <c r="B326" s="31" t="s">
        <v>124</v>
      </c>
      <c r="C326" s="107" t="s">
        <v>274</v>
      </c>
      <c r="D326" s="89">
        <v>69.900000000000006</v>
      </c>
      <c r="E326" s="16">
        <v>1.8</v>
      </c>
      <c r="F326" s="65">
        <v>125.82000000000001</v>
      </c>
    </row>
    <row r="327" spans="1:6" ht="15" x14ac:dyDescent="0.2">
      <c r="A327" s="107">
        <v>18</v>
      </c>
      <c r="B327" s="31" t="s">
        <v>125</v>
      </c>
      <c r="C327" s="107" t="s">
        <v>274</v>
      </c>
      <c r="D327" s="89">
        <v>69.900000000000006</v>
      </c>
      <c r="E327" s="16">
        <v>1.58</v>
      </c>
      <c r="F327" s="65">
        <v>110.44200000000001</v>
      </c>
    </row>
    <row r="328" spans="1:6" ht="30" x14ac:dyDescent="0.2">
      <c r="A328" s="107">
        <v>19</v>
      </c>
      <c r="B328" s="31" t="s">
        <v>102</v>
      </c>
      <c r="C328" s="68" t="s">
        <v>12</v>
      </c>
      <c r="D328" s="89">
        <v>6.43</v>
      </c>
      <c r="E328" s="16">
        <v>180.98</v>
      </c>
      <c r="F328" s="65">
        <v>1163.7013999999999</v>
      </c>
    </row>
    <row r="329" spans="1:6" ht="30" x14ac:dyDescent="0.2">
      <c r="A329" s="107">
        <v>20</v>
      </c>
      <c r="B329" s="22" t="s">
        <v>103</v>
      </c>
      <c r="C329" s="23" t="s">
        <v>12</v>
      </c>
      <c r="D329" s="89">
        <v>9.23</v>
      </c>
      <c r="E329" s="30">
        <v>145.56</v>
      </c>
      <c r="F329" s="65">
        <v>1343.5188000000001</v>
      </c>
    </row>
    <row r="330" spans="1:6" ht="45" x14ac:dyDescent="0.2">
      <c r="A330" s="107">
        <v>21</v>
      </c>
      <c r="B330" s="92" t="s">
        <v>107</v>
      </c>
      <c r="C330" s="68" t="s">
        <v>275</v>
      </c>
      <c r="D330" s="89">
        <v>32.15</v>
      </c>
      <c r="E330" s="13">
        <v>40.200000000000003</v>
      </c>
      <c r="F330" s="65">
        <v>1292.43</v>
      </c>
    </row>
    <row r="331" spans="1:6" ht="15" x14ac:dyDescent="0.2">
      <c r="A331" s="107">
        <v>22</v>
      </c>
      <c r="B331" s="67" t="s">
        <v>65</v>
      </c>
      <c r="C331" s="106" t="s">
        <v>5</v>
      </c>
      <c r="D331" s="89">
        <v>186</v>
      </c>
      <c r="E331" s="19">
        <v>3.15</v>
      </c>
      <c r="F331" s="65">
        <v>585.9</v>
      </c>
    </row>
    <row r="332" spans="1:6" ht="15" x14ac:dyDescent="0.2">
      <c r="A332" s="107">
        <v>23</v>
      </c>
      <c r="B332" s="94" t="s">
        <v>165</v>
      </c>
      <c r="C332" s="106" t="s">
        <v>5</v>
      </c>
      <c r="D332" s="89">
        <v>73</v>
      </c>
      <c r="E332" s="93">
        <v>80</v>
      </c>
      <c r="F332" s="65">
        <v>5840</v>
      </c>
    </row>
    <row r="333" spans="1:6" ht="15" x14ac:dyDescent="0.2">
      <c r="A333" s="39"/>
      <c r="B333" s="69"/>
      <c r="C333" s="70"/>
      <c r="D333" s="79"/>
      <c r="E333" s="71"/>
      <c r="F333" s="65"/>
    </row>
    <row r="334" spans="1:6" ht="15" x14ac:dyDescent="0.25">
      <c r="A334" s="62" t="s">
        <v>43</v>
      </c>
      <c r="B334" s="62" t="s">
        <v>44</v>
      </c>
      <c r="C334" s="63"/>
      <c r="D334" s="88"/>
      <c r="E334" s="88"/>
      <c r="F334" s="65"/>
    </row>
    <row r="335" spans="1:6" ht="15" x14ac:dyDescent="0.25">
      <c r="A335" s="107">
        <v>1</v>
      </c>
      <c r="B335" s="77" t="s">
        <v>129</v>
      </c>
      <c r="C335" s="34" t="s">
        <v>5</v>
      </c>
      <c r="D335" s="36">
        <v>78</v>
      </c>
      <c r="E335" s="25">
        <v>27.92</v>
      </c>
      <c r="F335" s="65">
        <v>2177.7600000000002</v>
      </c>
    </row>
    <row r="336" spans="1:6" ht="15" x14ac:dyDescent="0.2">
      <c r="A336" s="107">
        <v>2</v>
      </c>
      <c r="B336" s="26" t="s">
        <v>131</v>
      </c>
      <c r="C336" s="107" t="s">
        <v>6</v>
      </c>
      <c r="D336" s="36">
        <v>1</v>
      </c>
      <c r="E336" s="89">
        <v>75.42</v>
      </c>
      <c r="F336" s="65">
        <v>75.42</v>
      </c>
    </row>
    <row r="337" spans="1:6" ht="15" x14ac:dyDescent="0.2">
      <c r="A337" s="107">
        <v>3</v>
      </c>
      <c r="B337" s="37" t="s">
        <v>133</v>
      </c>
      <c r="C337" s="107" t="s">
        <v>6</v>
      </c>
      <c r="D337" s="36">
        <v>6</v>
      </c>
      <c r="E337" s="27">
        <v>276.11</v>
      </c>
      <c r="F337" s="65">
        <v>1656.66</v>
      </c>
    </row>
    <row r="338" spans="1:6" ht="15" x14ac:dyDescent="0.2">
      <c r="A338" s="107">
        <v>4</v>
      </c>
      <c r="B338" s="37" t="s">
        <v>134</v>
      </c>
      <c r="C338" s="107" t="s">
        <v>6</v>
      </c>
      <c r="D338" s="36">
        <v>4</v>
      </c>
      <c r="E338" s="89">
        <v>261.75</v>
      </c>
      <c r="F338" s="65">
        <v>1047</v>
      </c>
    </row>
    <row r="339" spans="1:6" ht="15" x14ac:dyDescent="0.2">
      <c r="A339" s="107">
        <v>5</v>
      </c>
      <c r="B339" s="37" t="s">
        <v>132</v>
      </c>
      <c r="C339" s="107" t="s">
        <v>6</v>
      </c>
      <c r="D339" s="36">
        <v>4</v>
      </c>
      <c r="E339" s="25">
        <v>35.89</v>
      </c>
      <c r="F339" s="65">
        <v>143.56</v>
      </c>
    </row>
    <row r="340" spans="1:6" ht="15" x14ac:dyDescent="0.2">
      <c r="A340" s="107">
        <v>6</v>
      </c>
      <c r="B340" s="37" t="s">
        <v>120</v>
      </c>
      <c r="C340" s="107" t="s">
        <v>6</v>
      </c>
      <c r="D340" s="36">
        <v>1</v>
      </c>
      <c r="E340" s="25">
        <v>51.45</v>
      </c>
      <c r="F340" s="65">
        <v>51.45</v>
      </c>
    </row>
    <row r="341" spans="1:6" ht="15" x14ac:dyDescent="0.2">
      <c r="A341" s="107">
        <v>7</v>
      </c>
      <c r="B341" s="37" t="s">
        <v>80</v>
      </c>
      <c r="C341" s="107" t="s">
        <v>5</v>
      </c>
      <c r="D341" s="36">
        <v>78</v>
      </c>
      <c r="E341" s="28">
        <v>1.73</v>
      </c>
      <c r="F341" s="65">
        <v>134.94</v>
      </c>
    </row>
    <row r="342" spans="1:6" ht="15" x14ac:dyDescent="0.2">
      <c r="A342" s="107">
        <v>8</v>
      </c>
      <c r="B342" s="37" t="s">
        <v>22</v>
      </c>
      <c r="C342" s="107" t="s">
        <v>5</v>
      </c>
      <c r="D342" s="36">
        <v>78</v>
      </c>
      <c r="E342" s="28">
        <v>0.92</v>
      </c>
      <c r="F342" s="65">
        <v>71.760000000000005</v>
      </c>
    </row>
    <row r="343" spans="1:6" ht="15" x14ac:dyDescent="0.2">
      <c r="A343" s="107">
        <v>9</v>
      </c>
      <c r="B343" s="37" t="s">
        <v>16</v>
      </c>
      <c r="C343" s="107" t="s">
        <v>5</v>
      </c>
      <c r="D343" s="36">
        <v>78</v>
      </c>
      <c r="E343" s="28">
        <v>0.71</v>
      </c>
      <c r="F343" s="65">
        <v>55.379999999999995</v>
      </c>
    </row>
    <row r="344" spans="1:6" ht="15" x14ac:dyDescent="0.2">
      <c r="A344" s="107">
        <v>10</v>
      </c>
      <c r="B344" s="37" t="s">
        <v>17</v>
      </c>
      <c r="C344" s="107" t="s">
        <v>5</v>
      </c>
      <c r="D344" s="36">
        <v>78</v>
      </c>
      <c r="E344" s="28">
        <v>0.85</v>
      </c>
      <c r="F344" s="65">
        <v>66.3</v>
      </c>
    </row>
    <row r="345" spans="1:6" ht="15" x14ac:dyDescent="0.25">
      <c r="A345" s="48"/>
      <c r="B345" s="39"/>
      <c r="C345" s="39"/>
      <c r="D345" s="40"/>
      <c r="E345" s="1" t="s">
        <v>81</v>
      </c>
      <c r="F345" s="73">
        <v>26082.0013</v>
      </c>
    </row>
    <row r="346" spans="1:6" ht="15" x14ac:dyDescent="0.2">
      <c r="A346" s="39"/>
      <c r="B346" s="39"/>
      <c r="C346" s="39"/>
      <c r="E346" s="74" t="s">
        <v>82</v>
      </c>
      <c r="F346" s="73">
        <v>5216.4002600000003</v>
      </c>
    </row>
    <row r="347" spans="1:6" ht="15" x14ac:dyDescent="0.25">
      <c r="A347" s="49"/>
      <c r="B347" s="91"/>
      <c r="C347" s="91"/>
      <c r="D347" s="86"/>
      <c r="E347" s="2" t="s">
        <v>83</v>
      </c>
      <c r="F347" s="73">
        <v>31298.401559999998</v>
      </c>
    </row>
    <row r="349" spans="1:6" ht="32.25" customHeight="1" x14ac:dyDescent="0.2">
      <c r="A349" s="740" t="s">
        <v>136</v>
      </c>
      <c r="B349" s="740"/>
      <c r="C349" s="740"/>
      <c r="D349" s="740"/>
      <c r="E349" s="740"/>
      <c r="F349" s="740"/>
    </row>
    <row r="350" spans="1:6" ht="14.25" x14ac:dyDescent="0.2">
      <c r="A350" s="740"/>
      <c r="B350" s="740"/>
      <c r="C350" s="740"/>
      <c r="D350" s="740"/>
      <c r="E350" s="740"/>
      <c r="F350" s="740"/>
    </row>
    <row r="351" spans="1:6" ht="14.25" x14ac:dyDescent="0.2">
      <c r="A351" s="53" t="s">
        <v>1</v>
      </c>
      <c r="B351" s="54" t="s">
        <v>2</v>
      </c>
      <c r="C351" s="55" t="s">
        <v>3</v>
      </c>
      <c r="D351" s="54" t="s">
        <v>9</v>
      </c>
      <c r="E351" s="54" t="s">
        <v>13</v>
      </c>
      <c r="F351" s="56" t="s">
        <v>15</v>
      </c>
    </row>
    <row r="352" spans="1:6" ht="14.25" x14ac:dyDescent="0.2">
      <c r="A352" s="57" t="s">
        <v>4</v>
      </c>
      <c r="B352" s="58"/>
      <c r="C352" s="59"/>
      <c r="D352" s="58"/>
      <c r="E352" s="60" t="s">
        <v>14</v>
      </c>
      <c r="F352" s="61"/>
    </row>
    <row r="353" spans="1:6" ht="15" x14ac:dyDescent="0.2">
      <c r="A353" s="44">
        <v>1</v>
      </c>
      <c r="B353" s="44">
        <v>2</v>
      </c>
      <c r="C353" s="44">
        <v>3</v>
      </c>
      <c r="D353" s="44">
        <v>4</v>
      </c>
      <c r="E353" s="44">
        <v>5</v>
      </c>
      <c r="F353" s="44">
        <v>6</v>
      </c>
    </row>
    <row r="354" spans="1:6" ht="15" x14ac:dyDescent="0.25">
      <c r="A354" s="62" t="s">
        <v>40</v>
      </c>
      <c r="B354" s="62" t="s">
        <v>41</v>
      </c>
      <c r="C354" s="63"/>
      <c r="D354" s="87"/>
      <c r="E354" s="87"/>
      <c r="F354" s="64"/>
    </row>
    <row r="355" spans="1:6" ht="15" x14ac:dyDescent="0.2">
      <c r="A355" s="107">
        <v>1</v>
      </c>
      <c r="B355" s="35" t="s">
        <v>48</v>
      </c>
      <c r="C355" s="107" t="s">
        <v>5</v>
      </c>
      <c r="D355" s="89">
        <v>814</v>
      </c>
      <c r="E355" s="89">
        <v>3.55</v>
      </c>
      <c r="F355" s="65">
        <v>2889.7</v>
      </c>
    </row>
    <row r="356" spans="1:6" ht="30" x14ac:dyDescent="0.2">
      <c r="A356" s="107">
        <v>2</v>
      </c>
      <c r="B356" s="35" t="s">
        <v>42</v>
      </c>
      <c r="C356" s="107" t="s">
        <v>274</v>
      </c>
      <c r="D356" s="89">
        <v>303.10000000000002</v>
      </c>
      <c r="E356" s="89">
        <v>5.43</v>
      </c>
      <c r="F356" s="65">
        <v>1645.8330000000001</v>
      </c>
    </row>
    <row r="357" spans="1:6" ht="15" x14ac:dyDescent="0.2">
      <c r="A357" s="107">
        <v>3</v>
      </c>
      <c r="B357" s="35" t="s">
        <v>0</v>
      </c>
      <c r="C357" s="107" t="s">
        <v>5</v>
      </c>
      <c r="D357" s="89">
        <v>29</v>
      </c>
      <c r="E357" s="3">
        <v>5.88</v>
      </c>
      <c r="F357" s="65">
        <v>170.52</v>
      </c>
    </row>
    <row r="358" spans="1:6" ht="15" x14ac:dyDescent="0.2">
      <c r="A358" s="107">
        <v>4</v>
      </c>
      <c r="B358" s="35" t="s">
        <v>25</v>
      </c>
      <c r="C358" s="107" t="s">
        <v>274</v>
      </c>
      <c r="D358" s="89">
        <v>29</v>
      </c>
      <c r="E358" s="3">
        <v>4.46</v>
      </c>
      <c r="F358" s="65">
        <v>129.34</v>
      </c>
    </row>
    <row r="359" spans="1:6" ht="30" x14ac:dyDescent="0.2">
      <c r="A359" s="107">
        <v>5</v>
      </c>
      <c r="B359" s="35" t="s">
        <v>96</v>
      </c>
      <c r="C359" s="34" t="s">
        <v>275</v>
      </c>
      <c r="D359" s="89">
        <v>34.659999999999997</v>
      </c>
      <c r="E359" s="89">
        <v>16.91</v>
      </c>
      <c r="F359" s="65">
        <v>586.10059999999999</v>
      </c>
    </row>
    <row r="360" spans="1:6" ht="30" x14ac:dyDescent="0.2">
      <c r="A360" s="737">
        <v>6</v>
      </c>
      <c r="B360" s="35" t="s">
        <v>49</v>
      </c>
      <c r="C360" s="34"/>
      <c r="D360" s="89"/>
      <c r="E360" s="90"/>
      <c r="F360" s="65"/>
    </row>
    <row r="361" spans="1:6" ht="15" x14ac:dyDescent="0.2">
      <c r="A361" s="738"/>
      <c r="B361" s="4" t="s">
        <v>104</v>
      </c>
      <c r="C361" s="34" t="s">
        <v>275</v>
      </c>
      <c r="D361" s="89">
        <v>397.33</v>
      </c>
      <c r="E361" s="6">
        <v>6.78</v>
      </c>
      <c r="F361" s="65">
        <v>2693.8973999999998</v>
      </c>
    </row>
    <row r="362" spans="1:6" ht="15" x14ac:dyDescent="0.2">
      <c r="A362" s="738"/>
      <c r="B362" s="5" t="s">
        <v>105</v>
      </c>
      <c r="C362" s="34" t="s">
        <v>275</v>
      </c>
      <c r="D362" s="89">
        <v>99.33</v>
      </c>
      <c r="E362" s="7">
        <v>24.85</v>
      </c>
      <c r="F362" s="65">
        <v>2468.3505</v>
      </c>
    </row>
    <row r="363" spans="1:6" ht="30" x14ac:dyDescent="0.2">
      <c r="A363" s="107">
        <v>7</v>
      </c>
      <c r="B363" s="46" t="s">
        <v>26</v>
      </c>
      <c r="C363" s="34" t="s">
        <v>275</v>
      </c>
      <c r="D363" s="89">
        <v>99.33</v>
      </c>
      <c r="E363" s="8">
        <v>6.49</v>
      </c>
      <c r="F363" s="65">
        <v>644.65170000000001</v>
      </c>
    </row>
    <row r="364" spans="1:6" ht="15" x14ac:dyDescent="0.2">
      <c r="A364" s="107">
        <v>8</v>
      </c>
      <c r="B364" s="47" t="s">
        <v>27</v>
      </c>
      <c r="C364" s="34" t="s">
        <v>275</v>
      </c>
      <c r="D364" s="89">
        <v>99.33</v>
      </c>
      <c r="E364" s="9">
        <v>4.8899999999999997</v>
      </c>
      <c r="F364" s="65">
        <v>485.72369999999995</v>
      </c>
    </row>
    <row r="365" spans="1:6" ht="30" x14ac:dyDescent="0.2">
      <c r="A365" s="107">
        <v>9</v>
      </c>
      <c r="B365" s="43" t="s">
        <v>95</v>
      </c>
      <c r="C365" s="34" t="s">
        <v>275</v>
      </c>
      <c r="D365" s="89">
        <v>496.66</v>
      </c>
      <c r="E365" s="10">
        <v>14.6</v>
      </c>
      <c r="F365" s="65">
        <v>7251.2359999999999</v>
      </c>
    </row>
    <row r="366" spans="1:6" ht="15" x14ac:dyDescent="0.2">
      <c r="A366" s="107">
        <v>10</v>
      </c>
      <c r="B366" s="37" t="s">
        <v>276</v>
      </c>
      <c r="C366" s="107" t="s">
        <v>274</v>
      </c>
      <c r="D366" s="89">
        <v>621</v>
      </c>
      <c r="E366" s="11">
        <v>4.2300000000000004</v>
      </c>
      <c r="F366" s="65">
        <v>2626.8300000000004</v>
      </c>
    </row>
    <row r="367" spans="1:6" ht="60" x14ac:dyDescent="0.2">
      <c r="A367" s="107">
        <v>11</v>
      </c>
      <c r="B367" s="84" t="s">
        <v>84</v>
      </c>
      <c r="C367" s="34" t="s">
        <v>275</v>
      </c>
      <c r="D367" s="89">
        <v>123.42</v>
      </c>
      <c r="E367" s="12">
        <v>41.85</v>
      </c>
      <c r="F367" s="65">
        <v>5165.1270000000004</v>
      </c>
    </row>
    <row r="368" spans="1:6" ht="45" x14ac:dyDescent="0.2">
      <c r="A368" s="107">
        <v>12</v>
      </c>
      <c r="B368" s="85" t="s">
        <v>148</v>
      </c>
      <c r="C368" s="34" t="s">
        <v>275</v>
      </c>
      <c r="D368" s="89">
        <v>226.04</v>
      </c>
      <c r="E368" s="13">
        <v>40.200000000000003</v>
      </c>
      <c r="F368" s="65">
        <v>9086.8080000000009</v>
      </c>
    </row>
    <row r="369" spans="1:6" ht="15" x14ac:dyDescent="0.2">
      <c r="A369" s="107">
        <v>13</v>
      </c>
      <c r="B369" s="37" t="s">
        <v>7</v>
      </c>
      <c r="C369" s="107" t="s">
        <v>8</v>
      </c>
      <c r="D369" s="36">
        <v>7</v>
      </c>
      <c r="E369" s="14">
        <v>82.8</v>
      </c>
      <c r="F369" s="65">
        <v>579.6</v>
      </c>
    </row>
    <row r="370" spans="1:6" ht="15" x14ac:dyDescent="0.25">
      <c r="A370" s="107">
        <v>14</v>
      </c>
      <c r="B370" s="32" t="s">
        <v>106</v>
      </c>
      <c r="C370" s="83" t="s">
        <v>5</v>
      </c>
      <c r="D370" s="89">
        <v>29</v>
      </c>
      <c r="E370" s="15">
        <v>35.97</v>
      </c>
      <c r="F370" s="65">
        <v>1043.1299999999999</v>
      </c>
    </row>
    <row r="371" spans="1:6" ht="15" x14ac:dyDescent="0.2">
      <c r="A371" s="107">
        <v>15</v>
      </c>
      <c r="B371" s="38" t="s">
        <v>85</v>
      </c>
      <c r="C371" s="107" t="s">
        <v>274</v>
      </c>
      <c r="D371" s="89">
        <v>29</v>
      </c>
      <c r="E371" s="15">
        <v>43.88</v>
      </c>
      <c r="F371" s="65">
        <v>1272.52</v>
      </c>
    </row>
    <row r="372" spans="1:6" ht="30" x14ac:dyDescent="0.2">
      <c r="A372" s="107">
        <v>16</v>
      </c>
      <c r="B372" s="31" t="s">
        <v>101</v>
      </c>
      <c r="C372" s="107" t="s">
        <v>12</v>
      </c>
      <c r="D372" s="89">
        <v>29.1</v>
      </c>
      <c r="E372" s="16">
        <v>189.85</v>
      </c>
      <c r="F372" s="65">
        <v>5524.6350000000002</v>
      </c>
    </row>
    <row r="373" spans="1:6" ht="15" x14ac:dyDescent="0.2">
      <c r="A373" s="107">
        <v>17</v>
      </c>
      <c r="B373" s="31" t="s">
        <v>124</v>
      </c>
      <c r="C373" s="107" t="s">
        <v>274</v>
      </c>
      <c r="D373" s="89">
        <v>303.10000000000002</v>
      </c>
      <c r="E373" s="16">
        <v>1.8</v>
      </c>
      <c r="F373" s="65">
        <v>545.58000000000004</v>
      </c>
    </row>
    <row r="374" spans="1:6" ht="15" x14ac:dyDescent="0.2">
      <c r="A374" s="107">
        <v>18</v>
      </c>
      <c r="B374" s="31" t="s">
        <v>125</v>
      </c>
      <c r="C374" s="107" t="s">
        <v>274</v>
      </c>
      <c r="D374" s="89">
        <v>303.10000000000002</v>
      </c>
      <c r="E374" s="16">
        <v>1.58</v>
      </c>
      <c r="F374" s="65">
        <v>478.89800000000008</v>
      </c>
    </row>
    <row r="375" spans="1:6" ht="30" x14ac:dyDescent="0.2">
      <c r="A375" s="107">
        <v>19</v>
      </c>
      <c r="B375" s="31" t="s">
        <v>102</v>
      </c>
      <c r="C375" s="68" t="s">
        <v>12</v>
      </c>
      <c r="D375" s="89">
        <v>27.89</v>
      </c>
      <c r="E375" s="16">
        <v>180.98</v>
      </c>
      <c r="F375" s="65">
        <v>5047.5321999999996</v>
      </c>
    </row>
    <row r="376" spans="1:6" ht="30" x14ac:dyDescent="0.2">
      <c r="A376" s="107">
        <v>20</v>
      </c>
      <c r="B376" s="22" t="s">
        <v>103</v>
      </c>
      <c r="C376" s="23" t="s">
        <v>12</v>
      </c>
      <c r="D376" s="89">
        <v>40.01</v>
      </c>
      <c r="E376" s="30">
        <v>145.56</v>
      </c>
      <c r="F376" s="65">
        <v>5823.8555999999999</v>
      </c>
    </row>
    <row r="377" spans="1:6" ht="45" x14ac:dyDescent="0.2">
      <c r="A377" s="107">
        <v>21</v>
      </c>
      <c r="B377" s="92" t="s">
        <v>107</v>
      </c>
      <c r="C377" s="68" t="s">
        <v>275</v>
      </c>
      <c r="D377" s="89">
        <v>139.43</v>
      </c>
      <c r="E377" s="13">
        <v>40.200000000000003</v>
      </c>
      <c r="F377" s="65">
        <v>5605.0860000000002</v>
      </c>
    </row>
    <row r="378" spans="1:6" ht="15" x14ac:dyDescent="0.2">
      <c r="A378" s="107">
        <v>22</v>
      </c>
      <c r="B378" s="67" t="s">
        <v>65</v>
      </c>
      <c r="C378" s="106" t="s">
        <v>5</v>
      </c>
      <c r="D378" s="89">
        <v>814</v>
      </c>
      <c r="E378" s="19">
        <v>3.15</v>
      </c>
      <c r="F378" s="65">
        <v>2564.1</v>
      </c>
    </row>
    <row r="379" spans="1:6" ht="15" x14ac:dyDescent="0.2">
      <c r="A379" s="107"/>
      <c r="B379" s="94"/>
      <c r="C379" s="106"/>
      <c r="D379" s="89"/>
      <c r="E379" s="93"/>
      <c r="F379" s="65"/>
    </row>
    <row r="380" spans="1:6" ht="15" x14ac:dyDescent="0.25">
      <c r="A380" s="62" t="s">
        <v>43</v>
      </c>
      <c r="B380" s="62" t="s">
        <v>44</v>
      </c>
      <c r="C380" s="63"/>
      <c r="D380" s="88"/>
      <c r="E380" s="88"/>
      <c r="F380" s="65"/>
    </row>
    <row r="381" spans="1:6" ht="15" x14ac:dyDescent="0.25">
      <c r="A381" s="107">
        <v>1</v>
      </c>
      <c r="B381" s="77" t="s">
        <v>23</v>
      </c>
      <c r="C381" s="34" t="s">
        <v>5</v>
      </c>
      <c r="D381" s="36">
        <v>332</v>
      </c>
      <c r="E381" s="25">
        <v>22.18</v>
      </c>
      <c r="F381" s="65">
        <v>7363.76</v>
      </c>
    </row>
    <row r="382" spans="1:6" ht="15" x14ac:dyDescent="0.2">
      <c r="A382" s="107">
        <v>3</v>
      </c>
      <c r="B382" s="37" t="s">
        <v>24</v>
      </c>
      <c r="C382" s="107" t="s">
        <v>6</v>
      </c>
      <c r="D382" s="36">
        <v>5</v>
      </c>
      <c r="E382" s="25">
        <v>69</v>
      </c>
      <c r="F382" s="65">
        <v>345</v>
      </c>
    </row>
    <row r="383" spans="1:6" ht="15" x14ac:dyDescent="0.2">
      <c r="A383" s="107">
        <v>4</v>
      </c>
      <c r="B383" s="26" t="s">
        <v>162</v>
      </c>
      <c r="C383" s="107" t="s">
        <v>6</v>
      </c>
      <c r="D383" s="36">
        <v>1</v>
      </c>
      <c r="E383" s="24">
        <v>58.62</v>
      </c>
      <c r="F383" s="65">
        <v>58.62</v>
      </c>
    </row>
    <row r="384" spans="1:6" ht="15" x14ac:dyDescent="0.2">
      <c r="A384" s="107">
        <v>5</v>
      </c>
      <c r="B384" s="45" t="s">
        <v>277</v>
      </c>
      <c r="C384" s="107" t="s">
        <v>6</v>
      </c>
      <c r="D384" s="36">
        <v>3</v>
      </c>
      <c r="E384" s="89">
        <v>86.97</v>
      </c>
      <c r="F384" s="65">
        <v>260.90999999999997</v>
      </c>
    </row>
    <row r="385" spans="1:6" ht="15" x14ac:dyDescent="0.2">
      <c r="A385" s="107">
        <v>6</v>
      </c>
      <c r="B385" s="45" t="s">
        <v>283</v>
      </c>
      <c r="C385" s="107" t="s">
        <v>6</v>
      </c>
      <c r="D385" s="36">
        <v>1</v>
      </c>
      <c r="E385" s="89">
        <v>25.89</v>
      </c>
      <c r="F385" s="65">
        <v>25.89</v>
      </c>
    </row>
    <row r="386" spans="1:6" ht="15" x14ac:dyDescent="0.2">
      <c r="A386" s="107">
        <v>7</v>
      </c>
      <c r="B386" s="37" t="s">
        <v>18</v>
      </c>
      <c r="C386" s="78" t="s">
        <v>6</v>
      </c>
      <c r="D386" s="36">
        <v>4</v>
      </c>
      <c r="E386" s="25">
        <v>26.13</v>
      </c>
      <c r="F386" s="65">
        <v>104.52</v>
      </c>
    </row>
    <row r="387" spans="1:6" ht="15" x14ac:dyDescent="0.2">
      <c r="A387" s="107">
        <v>8</v>
      </c>
      <c r="B387" s="37" t="s">
        <v>157</v>
      </c>
      <c r="C387" s="78" t="s">
        <v>6</v>
      </c>
      <c r="D387" s="36">
        <v>1</v>
      </c>
      <c r="E387" s="25">
        <v>18.52</v>
      </c>
      <c r="F387" s="65">
        <v>18.52</v>
      </c>
    </row>
    <row r="388" spans="1:6" ht="30" x14ac:dyDescent="0.2">
      <c r="A388" s="107">
        <v>9</v>
      </c>
      <c r="B388" s="43" t="s">
        <v>19</v>
      </c>
      <c r="C388" s="107" t="s">
        <v>6</v>
      </c>
      <c r="D388" s="36">
        <v>2</v>
      </c>
      <c r="E388" s="18">
        <v>460.86</v>
      </c>
      <c r="F388" s="65">
        <v>921.72</v>
      </c>
    </row>
    <row r="389" spans="1:6" ht="30" x14ac:dyDescent="0.2">
      <c r="A389" s="107">
        <v>10</v>
      </c>
      <c r="B389" s="43" t="s">
        <v>163</v>
      </c>
      <c r="C389" s="107" t="s">
        <v>6</v>
      </c>
      <c r="D389" s="36">
        <v>1</v>
      </c>
      <c r="E389" s="18">
        <v>176.72</v>
      </c>
      <c r="F389" s="65">
        <v>176.72</v>
      </c>
    </row>
    <row r="390" spans="1:6" ht="30" x14ac:dyDescent="0.25">
      <c r="A390" s="107">
        <v>11</v>
      </c>
      <c r="B390" s="81" t="s">
        <v>45</v>
      </c>
      <c r="C390" s="107" t="s">
        <v>6</v>
      </c>
      <c r="D390" s="36">
        <v>4</v>
      </c>
      <c r="E390" s="17">
        <v>29.36</v>
      </c>
      <c r="F390" s="65">
        <v>117.44</v>
      </c>
    </row>
    <row r="391" spans="1:6" ht="30" x14ac:dyDescent="0.25">
      <c r="A391" s="107">
        <v>12</v>
      </c>
      <c r="B391" s="81" t="s">
        <v>158</v>
      </c>
      <c r="C391" s="107" t="s">
        <v>6</v>
      </c>
      <c r="D391" s="36">
        <v>1</v>
      </c>
      <c r="E391" s="17">
        <v>15.52</v>
      </c>
      <c r="F391" s="65">
        <v>15.52</v>
      </c>
    </row>
    <row r="392" spans="1:6" ht="15" x14ac:dyDescent="0.2">
      <c r="A392" s="107">
        <v>13</v>
      </c>
      <c r="B392" s="37" t="s">
        <v>20</v>
      </c>
      <c r="C392" s="107" t="s">
        <v>6</v>
      </c>
      <c r="D392" s="36">
        <v>1</v>
      </c>
      <c r="E392" s="21">
        <v>870.85</v>
      </c>
      <c r="F392" s="65">
        <v>870.85</v>
      </c>
    </row>
    <row r="393" spans="1:6" ht="30" x14ac:dyDescent="0.2">
      <c r="A393" s="107">
        <v>14</v>
      </c>
      <c r="B393" s="38" t="s">
        <v>159</v>
      </c>
      <c r="C393" s="107" t="s">
        <v>6</v>
      </c>
      <c r="D393" s="36">
        <v>1</v>
      </c>
      <c r="E393" s="21">
        <v>1224</v>
      </c>
      <c r="F393" s="65">
        <v>1224</v>
      </c>
    </row>
    <row r="394" spans="1:6" ht="15" x14ac:dyDescent="0.2">
      <c r="A394" s="107">
        <v>15</v>
      </c>
      <c r="B394" s="37" t="s">
        <v>21</v>
      </c>
      <c r="C394" s="107" t="s">
        <v>6</v>
      </c>
      <c r="D394" s="36">
        <v>11</v>
      </c>
      <c r="E394" s="27">
        <v>25.6</v>
      </c>
      <c r="F394" s="65">
        <v>281.60000000000002</v>
      </c>
    </row>
    <row r="395" spans="1:6" ht="15" x14ac:dyDescent="0.2">
      <c r="A395" s="107">
        <v>16</v>
      </c>
      <c r="B395" s="37" t="s">
        <v>108</v>
      </c>
      <c r="C395" s="107" t="s">
        <v>6</v>
      </c>
      <c r="D395" s="36">
        <v>1</v>
      </c>
      <c r="E395" s="89">
        <v>289.47000000000003</v>
      </c>
      <c r="F395" s="65">
        <v>289.47000000000003</v>
      </c>
    </row>
    <row r="396" spans="1:6" ht="15" x14ac:dyDescent="0.2">
      <c r="A396" s="107">
        <v>17</v>
      </c>
      <c r="B396" s="37" t="s">
        <v>97</v>
      </c>
      <c r="C396" s="107" t="s">
        <v>6</v>
      </c>
      <c r="D396" s="36">
        <v>3</v>
      </c>
      <c r="E396" s="89">
        <v>272.56</v>
      </c>
      <c r="F396" s="65">
        <v>817.68000000000006</v>
      </c>
    </row>
    <row r="397" spans="1:6" ht="15" x14ac:dyDescent="0.2">
      <c r="A397" s="107">
        <v>18</v>
      </c>
      <c r="B397" s="37" t="s">
        <v>98</v>
      </c>
      <c r="C397" s="107" t="s">
        <v>6</v>
      </c>
      <c r="D397" s="36">
        <v>19</v>
      </c>
      <c r="E397" s="89">
        <v>256.11</v>
      </c>
      <c r="F397" s="65">
        <v>4866.09</v>
      </c>
    </row>
    <row r="398" spans="1:6" ht="15" x14ac:dyDescent="0.2">
      <c r="A398" s="107">
        <v>19</v>
      </c>
      <c r="B398" s="37" t="s">
        <v>99</v>
      </c>
      <c r="C398" s="107" t="s">
        <v>6</v>
      </c>
      <c r="D398" s="36">
        <v>6</v>
      </c>
      <c r="E398" s="89">
        <v>241.75</v>
      </c>
      <c r="F398" s="65">
        <v>1450.5</v>
      </c>
    </row>
    <row r="399" spans="1:6" ht="15" x14ac:dyDescent="0.2">
      <c r="A399" s="107">
        <v>20</v>
      </c>
      <c r="B399" s="37" t="s">
        <v>137</v>
      </c>
      <c r="C399" s="107" t="s">
        <v>6</v>
      </c>
      <c r="D399" s="36">
        <v>1</v>
      </c>
      <c r="E399" s="27">
        <v>229.56</v>
      </c>
      <c r="F399" s="65">
        <v>229.56</v>
      </c>
    </row>
    <row r="400" spans="1:6" ht="15" x14ac:dyDescent="0.2">
      <c r="A400" s="107">
        <v>21</v>
      </c>
      <c r="B400" s="37" t="s">
        <v>51</v>
      </c>
      <c r="C400" s="107" t="s">
        <v>6</v>
      </c>
      <c r="D400" s="36">
        <v>17</v>
      </c>
      <c r="E400" s="25">
        <v>29.65</v>
      </c>
      <c r="F400" s="65">
        <v>504.04999999999995</v>
      </c>
    </row>
    <row r="401" spans="1:6" ht="15" x14ac:dyDescent="0.2">
      <c r="A401" s="107">
        <v>22</v>
      </c>
      <c r="B401" s="37" t="s">
        <v>80</v>
      </c>
      <c r="C401" s="107" t="s">
        <v>5</v>
      </c>
      <c r="D401" s="36">
        <v>332</v>
      </c>
      <c r="E401" s="28">
        <v>1.73</v>
      </c>
      <c r="F401" s="65">
        <v>574.36</v>
      </c>
    </row>
    <row r="402" spans="1:6" ht="15" x14ac:dyDescent="0.2">
      <c r="A402" s="107">
        <v>23</v>
      </c>
      <c r="B402" s="37" t="s">
        <v>22</v>
      </c>
      <c r="C402" s="107" t="s">
        <v>5</v>
      </c>
      <c r="D402" s="36">
        <v>332</v>
      </c>
      <c r="E402" s="28">
        <v>0.92</v>
      </c>
      <c r="F402" s="65">
        <v>305.44</v>
      </c>
    </row>
    <row r="403" spans="1:6" ht="15" x14ac:dyDescent="0.2">
      <c r="A403" s="107">
        <v>24</v>
      </c>
      <c r="B403" s="37" t="s">
        <v>16</v>
      </c>
      <c r="C403" s="107" t="s">
        <v>5</v>
      </c>
      <c r="D403" s="36">
        <v>345</v>
      </c>
      <c r="E403" s="28">
        <v>0.71</v>
      </c>
      <c r="F403" s="65">
        <v>244.95</v>
      </c>
    </row>
    <row r="404" spans="1:6" ht="15" x14ac:dyDescent="0.2">
      <c r="A404" s="107">
        <v>25</v>
      </c>
      <c r="B404" s="37" t="s">
        <v>17</v>
      </c>
      <c r="C404" s="107" t="s">
        <v>5</v>
      </c>
      <c r="D404" s="36">
        <v>345</v>
      </c>
      <c r="E404" s="28">
        <v>0.85</v>
      </c>
      <c r="F404" s="65">
        <v>293.25</v>
      </c>
    </row>
    <row r="405" spans="1:6" ht="15" x14ac:dyDescent="0.25">
      <c r="A405" s="48"/>
      <c r="B405" s="39"/>
      <c r="C405" s="39"/>
      <c r="D405" s="40"/>
      <c r="E405" s="72" t="s">
        <v>81</v>
      </c>
      <c r="F405" s="73">
        <v>85689.474700000021</v>
      </c>
    </row>
    <row r="406" spans="1:6" ht="15" x14ac:dyDescent="0.2">
      <c r="A406" s="39"/>
      <c r="B406" s="39"/>
      <c r="C406" s="39"/>
      <c r="E406" s="74" t="s">
        <v>82</v>
      </c>
      <c r="F406" s="73">
        <v>17137.894940000006</v>
      </c>
    </row>
    <row r="407" spans="1:6" ht="15" x14ac:dyDescent="0.25">
      <c r="A407" s="49"/>
      <c r="B407" s="91"/>
      <c r="C407" s="91"/>
      <c r="D407" s="86"/>
      <c r="E407" s="75" t="s">
        <v>83</v>
      </c>
      <c r="F407" s="73">
        <v>102827.36964000002</v>
      </c>
    </row>
    <row r="409" spans="1:6" ht="14.25" x14ac:dyDescent="0.2">
      <c r="A409" s="740" t="s">
        <v>139</v>
      </c>
      <c r="B409" s="740"/>
      <c r="C409" s="740"/>
      <c r="D409" s="740"/>
      <c r="E409" s="740"/>
      <c r="F409" s="740"/>
    </row>
    <row r="410" spans="1:6" ht="14.25" x14ac:dyDescent="0.2">
      <c r="A410" s="740"/>
      <c r="B410" s="740"/>
      <c r="C410" s="740"/>
      <c r="D410" s="740"/>
      <c r="E410" s="740"/>
      <c r="F410" s="740"/>
    </row>
    <row r="411" spans="1:6" ht="14.25" x14ac:dyDescent="0.2">
      <c r="A411" s="53" t="s">
        <v>1</v>
      </c>
      <c r="B411" s="54" t="s">
        <v>2</v>
      </c>
      <c r="C411" s="55" t="s">
        <v>3</v>
      </c>
      <c r="D411" s="54" t="s">
        <v>9</v>
      </c>
      <c r="E411" s="54" t="s">
        <v>13</v>
      </c>
      <c r="F411" s="56" t="s">
        <v>15</v>
      </c>
    </row>
    <row r="412" spans="1:6" ht="14.25" x14ac:dyDescent="0.2">
      <c r="A412" s="57" t="s">
        <v>4</v>
      </c>
      <c r="B412" s="58"/>
      <c r="C412" s="59"/>
      <c r="D412" s="58"/>
      <c r="E412" s="60" t="s">
        <v>14</v>
      </c>
      <c r="F412" s="61"/>
    </row>
    <row r="413" spans="1:6" ht="15" x14ac:dyDescent="0.2">
      <c r="A413" s="44">
        <v>1</v>
      </c>
      <c r="B413" s="44">
        <v>2</v>
      </c>
      <c r="C413" s="44">
        <v>3</v>
      </c>
      <c r="D413" s="44">
        <v>4</v>
      </c>
      <c r="E413" s="44">
        <v>5</v>
      </c>
      <c r="F413" s="44">
        <v>6</v>
      </c>
    </row>
    <row r="414" spans="1:6" ht="15" x14ac:dyDescent="0.25">
      <c r="A414" s="62" t="s">
        <v>40</v>
      </c>
      <c r="B414" s="62" t="s">
        <v>41</v>
      </c>
      <c r="C414" s="63"/>
      <c r="D414" s="87"/>
      <c r="E414" s="87"/>
      <c r="F414" s="64"/>
    </row>
    <row r="415" spans="1:6" ht="15" x14ac:dyDescent="0.2">
      <c r="A415" s="107">
        <v>1</v>
      </c>
      <c r="B415" s="35" t="s">
        <v>48</v>
      </c>
      <c r="C415" s="107" t="s">
        <v>5</v>
      </c>
      <c r="D415" s="89">
        <v>658</v>
      </c>
      <c r="E415" s="89">
        <v>3.55</v>
      </c>
      <c r="F415" s="65">
        <v>2335.9</v>
      </c>
    </row>
    <row r="416" spans="1:6" ht="30" x14ac:dyDescent="0.2">
      <c r="A416" s="107">
        <v>2</v>
      </c>
      <c r="B416" s="35" t="s">
        <v>42</v>
      </c>
      <c r="C416" s="107" t="s">
        <v>274</v>
      </c>
      <c r="D416" s="89">
        <v>252.4</v>
      </c>
      <c r="E416" s="89">
        <v>5.43</v>
      </c>
      <c r="F416" s="65">
        <v>1370.5319999999999</v>
      </c>
    </row>
    <row r="417" spans="1:6" ht="15" x14ac:dyDescent="0.2">
      <c r="A417" s="107">
        <v>3</v>
      </c>
      <c r="B417" s="35" t="s">
        <v>0</v>
      </c>
      <c r="C417" s="107" t="s">
        <v>5</v>
      </c>
      <c r="D417" s="89">
        <v>19</v>
      </c>
      <c r="E417" s="3">
        <v>5.88</v>
      </c>
      <c r="F417" s="65">
        <v>111.72</v>
      </c>
    </row>
    <row r="418" spans="1:6" ht="15" x14ac:dyDescent="0.2">
      <c r="A418" s="107">
        <v>4</v>
      </c>
      <c r="B418" s="35" t="s">
        <v>25</v>
      </c>
      <c r="C418" s="107" t="s">
        <v>274</v>
      </c>
      <c r="D418" s="89">
        <v>23.75</v>
      </c>
      <c r="E418" s="3">
        <v>4.46</v>
      </c>
      <c r="F418" s="65">
        <v>105.925</v>
      </c>
    </row>
    <row r="419" spans="1:6" ht="30" x14ac:dyDescent="0.2">
      <c r="A419" s="107">
        <v>5</v>
      </c>
      <c r="B419" s="35" t="s">
        <v>96</v>
      </c>
      <c r="C419" s="34" t="s">
        <v>275</v>
      </c>
      <c r="D419" s="89">
        <v>28.33</v>
      </c>
      <c r="E419" s="89">
        <v>16.91</v>
      </c>
      <c r="F419" s="65">
        <v>479.06029999999998</v>
      </c>
    </row>
    <row r="420" spans="1:6" ht="30" x14ac:dyDescent="0.2">
      <c r="A420" s="737">
        <v>6</v>
      </c>
      <c r="B420" s="35" t="s">
        <v>49</v>
      </c>
      <c r="C420" s="34"/>
      <c r="D420" s="89"/>
      <c r="E420" s="90"/>
      <c r="F420" s="65"/>
    </row>
    <row r="421" spans="1:6" ht="15" x14ac:dyDescent="0.2">
      <c r="A421" s="738"/>
      <c r="B421" s="4" t="s">
        <v>104</v>
      </c>
      <c r="C421" s="34" t="s">
        <v>275</v>
      </c>
      <c r="D421" s="89">
        <v>336.2</v>
      </c>
      <c r="E421" s="6">
        <v>6.78</v>
      </c>
      <c r="F421" s="65">
        <v>2279.4360000000001</v>
      </c>
    </row>
    <row r="422" spans="1:6" ht="15" x14ac:dyDescent="0.2">
      <c r="A422" s="738"/>
      <c r="B422" s="5" t="s">
        <v>105</v>
      </c>
      <c r="C422" s="34" t="s">
        <v>275</v>
      </c>
      <c r="D422" s="89">
        <v>84.05</v>
      </c>
      <c r="E422" s="7">
        <v>24.85</v>
      </c>
      <c r="F422" s="65">
        <v>2088.6424999999999</v>
      </c>
    </row>
    <row r="423" spans="1:6" ht="30" x14ac:dyDescent="0.2">
      <c r="A423" s="107">
        <v>7</v>
      </c>
      <c r="B423" s="46" t="s">
        <v>26</v>
      </c>
      <c r="C423" s="34" t="s">
        <v>275</v>
      </c>
      <c r="D423" s="89">
        <v>84.05</v>
      </c>
      <c r="E423" s="8">
        <v>6.49</v>
      </c>
      <c r="F423" s="65">
        <v>545.48450000000003</v>
      </c>
    </row>
    <row r="424" spans="1:6" ht="15" x14ac:dyDescent="0.2">
      <c r="A424" s="107">
        <v>8</v>
      </c>
      <c r="B424" s="47" t="s">
        <v>27</v>
      </c>
      <c r="C424" s="34" t="s">
        <v>275</v>
      </c>
      <c r="D424" s="89">
        <v>84.05</v>
      </c>
      <c r="E424" s="9">
        <v>4.8899999999999997</v>
      </c>
      <c r="F424" s="65">
        <v>411.00449999999995</v>
      </c>
    </row>
    <row r="425" spans="1:6" ht="30" x14ac:dyDescent="0.2">
      <c r="A425" s="107">
        <v>9</v>
      </c>
      <c r="B425" s="43" t="s">
        <v>95</v>
      </c>
      <c r="C425" s="34" t="s">
        <v>275</v>
      </c>
      <c r="D425" s="89">
        <v>420.25</v>
      </c>
      <c r="E425" s="10">
        <v>14.6</v>
      </c>
      <c r="F425" s="65">
        <v>6135.65</v>
      </c>
    </row>
    <row r="426" spans="1:6" ht="15" x14ac:dyDescent="0.2">
      <c r="A426" s="107">
        <v>10</v>
      </c>
      <c r="B426" s="37" t="s">
        <v>276</v>
      </c>
      <c r="C426" s="107" t="s">
        <v>274</v>
      </c>
      <c r="D426" s="89">
        <v>527.4</v>
      </c>
      <c r="E426" s="11">
        <v>4.2300000000000004</v>
      </c>
      <c r="F426" s="65">
        <v>2230.902</v>
      </c>
    </row>
    <row r="427" spans="1:6" ht="60" x14ac:dyDescent="0.2">
      <c r="A427" s="107">
        <v>11</v>
      </c>
      <c r="B427" s="84" t="s">
        <v>84</v>
      </c>
      <c r="C427" s="34" t="s">
        <v>275</v>
      </c>
      <c r="D427" s="89">
        <v>107.1</v>
      </c>
      <c r="E427" s="12">
        <v>41.85</v>
      </c>
      <c r="F427" s="65">
        <v>4482.1350000000002</v>
      </c>
    </row>
    <row r="428" spans="1:6" ht="45" x14ac:dyDescent="0.2">
      <c r="A428" s="107">
        <v>12</v>
      </c>
      <c r="B428" s="85" t="s">
        <v>148</v>
      </c>
      <c r="C428" s="34" t="s">
        <v>275</v>
      </c>
      <c r="D428" s="89">
        <v>190.04</v>
      </c>
      <c r="E428" s="13">
        <v>40.200000000000003</v>
      </c>
      <c r="F428" s="65">
        <v>7639.6080000000002</v>
      </c>
    </row>
    <row r="429" spans="1:6" ht="15" x14ac:dyDescent="0.2">
      <c r="A429" s="107">
        <v>13</v>
      </c>
      <c r="B429" s="37" t="s">
        <v>7</v>
      </c>
      <c r="C429" s="107" t="s">
        <v>8</v>
      </c>
      <c r="D429" s="36">
        <v>6</v>
      </c>
      <c r="E429" s="14">
        <v>82.8</v>
      </c>
      <c r="F429" s="65">
        <v>496.79999999999995</v>
      </c>
    </row>
    <row r="430" spans="1:6" ht="15" x14ac:dyDescent="0.25">
      <c r="A430" s="107">
        <v>14</v>
      </c>
      <c r="B430" s="32" t="s">
        <v>106</v>
      </c>
      <c r="C430" s="83" t="s">
        <v>5</v>
      </c>
      <c r="D430" s="89">
        <v>19</v>
      </c>
      <c r="E430" s="15">
        <v>35.97</v>
      </c>
      <c r="F430" s="65">
        <v>683.43</v>
      </c>
    </row>
    <row r="431" spans="1:6" ht="15" x14ac:dyDescent="0.2">
      <c r="A431" s="107">
        <v>15</v>
      </c>
      <c r="B431" s="38" t="s">
        <v>85</v>
      </c>
      <c r="C431" s="107" t="s">
        <v>274</v>
      </c>
      <c r="D431" s="89">
        <v>23.75</v>
      </c>
      <c r="E431" s="15">
        <v>43.88</v>
      </c>
      <c r="F431" s="65">
        <v>1042.1500000000001</v>
      </c>
    </row>
    <row r="432" spans="1:6" ht="30" x14ac:dyDescent="0.2">
      <c r="A432" s="107">
        <v>16</v>
      </c>
      <c r="B432" s="31" t="s">
        <v>101</v>
      </c>
      <c r="C432" s="107" t="s">
        <v>12</v>
      </c>
      <c r="D432" s="89">
        <v>24.23</v>
      </c>
      <c r="E432" s="16">
        <v>189.85</v>
      </c>
      <c r="F432" s="65">
        <v>4600.0654999999997</v>
      </c>
    </row>
    <row r="433" spans="1:6" ht="15" x14ac:dyDescent="0.2">
      <c r="A433" s="107">
        <v>17</v>
      </c>
      <c r="B433" s="31" t="s">
        <v>124</v>
      </c>
      <c r="C433" s="107" t="s">
        <v>274</v>
      </c>
      <c r="D433" s="89">
        <v>252.4</v>
      </c>
      <c r="E433" s="16">
        <v>1.8</v>
      </c>
      <c r="F433" s="65">
        <v>454.32</v>
      </c>
    </row>
    <row r="434" spans="1:6" ht="15" x14ac:dyDescent="0.2">
      <c r="A434" s="107">
        <v>18</v>
      </c>
      <c r="B434" s="31" t="s">
        <v>125</v>
      </c>
      <c r="C434" s="107" t="s">
        <v>274</v>
      </c>
      <c r="D434" s="89">
        <v>252.4</v>
      </c>
      <c r="E434" s="16">
        <v>1.58</v>
      </c>
      <c r="F434" s="65">
        <v>398.79200000000003</v>
      </c>
    </row>
    <row r="435" spans="1:6" ht="30" x14ac:dyDescent="0.2">
      <c r="A435" s="107">
        <v>19</v>
      </c>
      <c r="B435" s="31" t="s">
        <v>102</v>
      </c>
      <c r="C435" s="68" t="s">
        <v>12</v>
      </c>
      <c r="D435" s="89">
        <v>23.22</v>
      </c>
      <c r="E435" s="16">
        <v>180.98</v>
      </c>
      <c r="F435" s="65">
        <v>4202.3555999999999</v>
      </c>
    </row>
    <row r="436" spans="1:6" ht="30" x14ac:dyDescent="0.2">
      <c r="A436" s="107">
        <v>20</v>
      </c>
      <c r="B436" s="22" t="s">
        <v>103</v>
      </c>
      <c r="C436" s="23" t="s">
        <v>12</v>
      </c>
      <c r="D436" s="89">
        <v>33.32</v>
      </c>
      <c r="E436" s="30">
        <v>145.56</v>
      </c>
      <c r="F436" s="65">
        <v>4850.0591999999997</v>
      </c>
    </row>
    <row r="437" spans="1:6" ht="45" x14ac:dyDescent="0.2">
      <c r="A437" s="107">
        <v>21</v>
      </c>
      <c r="B437" s="92" t="s">
        <v>107</v>
      </c>
      <c r="C437" s="68" t="s">
        <v>275</v>
      </c>
      <c r="D437" s="89">
        <v>116.1</v>
      </c>
      <c r="E437" s="13">
        <v>40.200000000000003</v>
      </c>
      <c r="F437" s="65">
        <v>4667.22</v>
      </c>
    </row>
    <row r="438" spans="1:6" ht="15" x14ac:dyDescent="0.2">
      <c r="A438" s="107">
        <v>22</v>
      </c>
      <c r="B438" s="67" t="s">
        <v>65</v>
      </c>
      <c r="C438" s="106" t="s">
        <v>5</v>
      </c>
      <c r="D438" s="89">
        <v>658</v>
      </c>
      <c r="E438" s="19">
        <v>3.15</v>
      </c>
      <c r="F438" s="65">
        <v>2072.6999999999998</v>
      </c>
    </row>
    <row r="439" spans="1:6" ht="15" x14ac:dyDescent="0.2">
      <c r="A439" s="39"/>
      <c r="B439" s="69"/>
      <c r="C439" s="70"/>
      <c r="D439" s="79"/>
      <c r="E439" s="71"/>
      <c r="F439" s="65"/>
    </row>
    <row r="440" spans="1:6" ht="15" x14ac:dyDescent="0.25">
      <c r="A440" s="62" t="s">
        <v>43</v>
      </c>
      <c r="B440" s="62" t="s">
        <v>44</v>
      </c>
      <c r="C440" s="63"/>
      <c r="D440" s="88"/>
      <c r="E440" s="88"/>
      <c r="F440" s="65"/>
    </row>
    <row r="441" spans="1:6" ht="15" x14ac:dyDescent="0.25">
      <c r="A441" s="107">
        <v>1</v>
      </c>
      <c r="B441" s="77" t="s">
        <v>129</v>
      </c>
      <c r="C441" s="34" t="s">
        <v>5</v>
      </c>
      <c r="D441" s="36">
        <v>293</v>
      </c>
      <c r="E441" s="25">
        <v>27.92</v>
      </c>
      <c r="F441" s="65">
        <v>8180.56</v>
      </c>
    </row>
    <row r="442" spans="1:6" ht="15" x14ac:dyDescent="0.2">
      <c r="A442" s="107">
        <v>2</v>
      </c>
      <c r="B442" s="37" t="s">
        <v>144</v>
      </c>
      <c r="C442" s="107" t="s">
        <v>6</v>
      </c>
      <c r="D442" s="36">
        <v>1</v>
      </c>
      <c r="E442" s="25">
        <v>45.1</v>
      </c>
      <c r="F442" s="65">
        <v>45.1</v>
      </c>
    </row>
    <row r="443" spans="1:6" ht="15" x14ac:dyDescent="0.2">
      <c r="A443" s="107">
        <v>3</v>
      </c>
      <c r="B443" s="26" t="s">
        <v>111</v>
      </c>
      <c r="C443" s="107" t="s">
        <v>6</v>
      </c>
      <c r="D443" s="36">
        <v>1</v>
      </c>
      <c r="E443" s="25">
        <v>161.52000000000001</v>
      </c>
      <c r="F443" s="65">
        <v>161.52000000000001</v>
      </c>
    </row>
    <row r="444" spans="1:6" ht="15" x14ac:dyDescent="0.2">
      <c r="A444" s="107">
        <v>4</v>
      </c>
      <c r="B444" s="26" t="s">
        <v>145</v>
      </c>
      <c r="C444" s="107" t="s">
        <v>6</v>
      </c>
      <c r="D444" s="36">
        <v>2</v>
      </c>
      <c r="E444" s="89">
        <v>104.78</v>
      </c>
      <c r="F444" s="65">
        <v>209.56</v>
      </c>
    </row>
    <row r="445" spans="1:6" ht="15" x14ac:dyDescent="0.2">
      <c r="A445" s="107">
        <v>5</v>
      </c>
      <c r="B445" s="26" t="s">
        <v>164</v>
      </c>
      <c r="C445" s="107" t="s">
        <v>6</v>
      </c>
      <c r="D445" s="36">
        <v>1</v>
      </c>
      <c r="E445" s="24">
        <v>104.78</v>
      </c>
      <c r="F445" s="65">
        <v>104.78</v>
      </c>
    </row>
    <row r="446" spans="1:6" ht="15" x14ac:dyDescent="0.2">
      <c r="A446" s="107">
        <v>6</v>
      </c>
      <c r="B446" s="45" t="s">
        <v>281</v>
      </c>
      <c r="C446" s="107" t="s">
        <v>6</v>
      </c>
      <c r="D446" s="36">
        <v>3</v>
      </c>
      <c r="E446" s="25">
        <v>93.45</v>
      </c>
      <c r="F446" s="65">
        <v>280.35000000000002</v>
      </c>
    </row>
    <row r="447" spans="1:6" ht="15" x14ac:dyDescent="0.2">
      <c r="A447" s="107">
        <v>7</v>
      </c>
      <c r="B447" s="45" t="s">
        <v>284</v>
      </c>
      <c r="C447" s="107" t="s">
        <v>6</v>
      </c>
      <c r="D447" s="36">
        <v>1</v>
      </c>
      <c r="E447" s="25">
        <v>37.450000000000003</v>
      </c>
      <c r="F447" s="65">
        <v>37.450000000000003</v>
      </c>
    </row>
    <row r="448" spans="1:6" ht="15" x14ac:dyDescent="0.2">
      <c r="A448" s="107">
        <v>8</v>
      </c>
      <c r="B448" s="45" t="s">
        <v>285</v>
      </c>
      <c r="C448" s="107" t="s">
        <v>6</v>
      </c>
      <c r="D448" s="36">
        <v>2</v>
      </c>
      <c r="E448" s="25">
        <v>37.450000000000003</v>
      </c>
      <c r="F448" s="65">
        <v>74.900000000000006</v>
      </c>
    </row>
    <row r="449" spans="1:6" ht="15" x14ac:dyDescent="0.2">
      <c r="A449" s="107">
        <v>9</v>
      </c>
      <c r="B449" s="45" t="s">
        <v>283</v>
      </c>
      <c r="C449" s="107" t="s">
        <v>6</v>
      </c>
      <c r="D449" s="36">
        <v>1</v>
      </c>
      <c r="E449" s="25">
        <v>37.450000000000003</v>
      </c>
      <c r="F449" s="65">
        <v>37.450000000000003</v>
      </c>
    </row>
    <row r="450" spans="1:6" ht="15" x14ac:dyDescent="0.2">
      <c r="A450" s="107">
        <v>10</v>
      </c>
      <c r="B450" s="37" t="s">
        <v>113</v>
      </c>
      <c r="C450" s="78" t="s">
        <v>6</v>
      </c>
      <c r="D450" s="36">
        <v>2</v>
      </c>
      <c r="E450" s="29">
        <v>42.97</v>
      </c>
      <c r="F450" s="65">
        <v>85.94</v>
      </c>
    </row>
    <row r="451" spans="1:6" ht="15" x14ac:dyDescent="0.2">
      <c r="A451" s="107">
        <v>11</v>
      </c>
      <c r="B451" s="37" t="s">
        <v>114</v>
      </c>
      <c r="C451" s="78" t="s">
        <v>6</v>
      </c>
      <c r="D451" s="36">
        <v>4</v>
      </c>
      <c r="E451" s="25">
        <v>29.75</v>
      </c>
      <c r="F451" s="65">
        <v>119</v>
      </c>
    </row>
    <row r="452" spans="1:6" ht="15" x14ac:dyDescent="0.2">
      <c r="A452" s="107">
        <v>12</v>
      </c>
      <c r="B452" s="37" t="s">
        <v>18</v>
      </c>
      <c r="C452" s="78" t="s">
        <v>6</v>
      </c>
      <c r="D452" s="36">
        <v>2</v>
      </c>
      <c r="E452" s="25">
        <v>26.13</v>
      </c>
      <c r="F452" s="65">
        <v>52.26</v>
      </c>
    </row>
    <row r="453" spans="1:6" ht="15" x14ac:dyDescent="0.2">
      <c r="A453" s="107">
        <v>13</v>
      </c>
      <c r="B453" s="37" t="s">
        <v>157</v>
      </c>
      <c r="C453" s="78" t="s">
        <v>6</v>
      </c>
      <c r="D453" s="36">
        <v>1</v>
      </c>
      <c r="E453" s="25">
        <v>18.52</v>
      </c>
      <c r="F453" s="65">
        <v>18.52</v>
      </c>
    </row>
    <row r="454" spans="1:6" ht="30" x14ac:dyDescent="0.2">
      <c r="A454" s="107">
        <v>14</v>
      </c>
      <c r="B454" s="43" t="s">
        <v>115</v>
      </c>
      <c r="C454" s="107" t="s">
        <v>6</v>
      </c>
      <c r="D454" s="36">
        <v>1</v>
      </c>
      <c r="E454" s="18">
        <v>590.85</v>
      </c>
      <c r="F454" s="65">
        <v>590.85</v>
      </c>
    </row>
    <row r="455" spans="1:6" ht="30" x14ac:dyDescent="0.2">
      <c r="A455" s="107">
        <v>15</v>
      </c>
      <c r="B455" s="43" t="s">
        <v>116</v>
      </c>
      <c r="C455" s="107" t="s">
        <v>6</v>
      </c>
      <c r="D455" s="36">
        <v>2</v>
      </c>
      <c r="E455" s="18">
        <v>531.28</v>
      </c>
      <c r="F455" s="65">
        <v>1062.56</v>
      </c>
    </row>
    <row r="456" spans="1:6" ht="30" x14ac:dyDescent="0.2">
      <c r="A456" s="107">
        <v>16</v>
      </c>
      <c r="B456" s="43" t="s">
        <v>19</v>
      </c>
      <c r="C456" s="107" t="s">
        <v>6</v>
      </c>
      <c r="D456" s="36">
        <v>1</v>
      </c>
      <c r="E456" s="18">
        <v>460.86</v>
      </c>
      <c r="F456" s="65">
        <v>460.86</v>
      </c>
    </row>
    <row r="457" spans="1:6" ht="30" x14ac:dyDescent="0.25">
      <c r="A457" s="107">
        <v>18</v>
      </c>
      <c r="B457" s="81" t="s">
        <v>117</v>
      </c>
      <c r="C457" s="107" t="s">
        <v>6</v>
      </c>
      <c r="D457" s="36">
        <v>2</v>
      </c>
      <c r="E457" s="17">
        <v>56.28</v>
      </c>
      <c r="F457" s="65">
        <v>112.56</v>
      </c>
    </row>
    <row r="458" spans="1:6" ht="30" x14ac:dyDescent="0.25">
      <c r="A458" s="107">
        <v>19</v>
      </c>
      <c r="B458" s="81" t="s">
        <v>118</v>
      </c>
      <c r="C458" s="107" t="s">
        <v>6</v>
      </c>
      <c r="D458" s="36">
        <v>4</v>
      </c>
      <c r="E458" s="17">
        <v>36.03</v>
      </c>
      <c r="F458" s="65">
        <v>144.12</v>
      </c>
    </row>
    <row r="459" spans="1:6" ht="30" x14ac:dyDescent="0.25">
      <c r="A459" s="107">
        <v>20</v>
      </c>
      <c r="B459" s="81" t="s">
        <v>45</v>
      </c>
      <c r="C459" s="107" t="s">
        <v>6</v>
      </c>
      <c r="D459" s="36">
        <v>2</v>
      </c>
      <c r="E459" s="17">
        <v>29.36</v>
      </c>
      <c r="F459" s="65">
        <v>58.72</v>
      </c>
    </row>
    <row r="460" spans="1:6" ht="30" x14ac:dyDescent="0.25">
      <c r="A460" s="107">
        <v>21</v>
      </c>
      <c r="B460" s="81" t="s">
        <v>158</v>
      </c>
      <c r="C460" s="107" t="s">
        <v>6</v>
      </c>
      <c r="D460" s="36">
        <v>1</v>
      </c>
      <c r="E460" s="17">
        <v>15.52</v>
      </c>
      <c r="F460" s="65">
        <v>15.52</v>
      </c>
    </row>
    <row r="461" spans="1:6" ht="15" x14ac:dyDescent="0.2">
      <c r="A461" s="107">
        <v>22</v>
      </c>
      <c r="B461" s="37" t="s">
        <v>21</v>
      </c>
      <c r="C461" s="107" t="s">
        <v>6</v>
      </c>
      <c r="D461" s="36">
        <v>14</v>
      </c>
      <c r="E461" s="27">
        <v>25.6</v>
      </c>
      <c r="F461" s="65">
        <v>358.40000000000003</v>
      </c>
    </row>
    <row r="462" spans="1:6" ht="15" x14ac:dyDescent="0.2">
      <c r="A462" s="107">
        <v>23</v>
      </c>
      <c r="B462" s="37" t="s">
        <v>20</v>
      </c>
      <c r="C462" s="107" t="s">
        <v>6</v>
      </c>
      <c r="D462" s="36">
        <v>1</v>
      </c>
      <c r="E462" s="21">
        <v>870.85</v>
      </c>
      <c r="F462" s="65">
        <v>870.85</v>
      </c>
    </row>
    <row r="463" spans="1:6" ht="30" x14ac:dyDescent="0.2">
      <c r="A463" s="107">
        <v>24</v>
      </c>
      <c r="B463" s="38" t="s">
        <v>159</v>
      </c>
      <c r="C463" s="107" t="s">
        <v>6</v>
      </c>
      <c r="D463" s="36">
        <v>1</v>
      </c>
      <c r="E463" s="21">
        <v>1224</v>
      </c>
      <c r="F463" s="65">
        <v>1224</v>
      </c>
    </row>
    <row r="464" spans="1:6" ht="15" x14ac:dyDescent="0.2">
      <c r="A464" s="107">
        <v>25</v>
      </c>
      <c r="B464" s="37" t="s">
        <v>146</v>
      </c>
      <c r="C464" s="107" t="s">
        <v>6</v>
      </c>
      <c r="D464" s="36">
        <v>2</v>
      </c>
      <c r="E464" s="89">
        <v>285.56</v>
      </c>
      <c r="F464" s="65">
        <v>571.12</v>
      </c>
    </row>
    <row r="465" spans="1:6" ht="15" x14ac:dyDescent="0.2">
      <c r="A465" s="107">
        <v>26</v>
      </c>
      <c r="B465" s="37" t="s">
        <v>133</v>
      </c>
      <c r="C465" s="107" t="s">
        <v>6</v>
      </c>
      <c r="D465" s="36">
        <v>14</v>
      </c>
      <c r="E465" s="89">
        <v>276.11</v>
      </c>
      <c r="F465" s="65">
        <v>3865.54</v>
      </c>
    </row>
    <row r="466" spans="1:6" ht="15" x14ac:dyDescent="0.2">
      <c r="A466" s="107">
        <v>27</v>
      </c>
      <c r="B466" s="37" t="s">
        <v>134</v>
      </c>
      <c r="C466" s="107" t="s">
        <v>6</v>
      </c>
      <c r="D466" s="36">
        <v>3</v>
      </c>
      <c r="E466" s="89">
        <v>261.75</v>
      </c>
      <c r="F466" s="65">
        <v>785.25</v>
      </c>
    </row>
    <row r="467" spans="1:6" ht="15" x14ac:dyDescent="0.2">
      <c r="A467" s="107">
        <v>28</v>
      </c>
      <c r="B467" s="37" t="s">
        <v>132</v>
      </c>
      <c r="C467" s="107" t="s">
        <v>6</v>
      </c>
      <c r="D467" s="36">
        <v>15</v>
      </c>
      <c r="E467" s="25">
        <v>35.89</v>
      </c>
      <c r="F467" s="65">
        <v>538.35</v>
      </c>
    </row>
    <row r="468" spans="1:6" ht="15" x14ac:dyDescent="0.2">
      <c r="A468" s="107">
        <v>29</v>
      </c>
      <c r="B468" s="37" t="s">
        <v>120</v>
      </c>
      <c r="C468" s="107" t="s">
        <v>6</v>
      </c>
      <c r="D468" s="36">
        <v>1</v>
      </c>
      <c r="E468" s="25">
        <v>51.45</v>
      </c>
      <c r="F468" s="65">
        <v>51.45</v>
      </c>
    </row>
    <row r="469" spans="1:6" ht="15" x14ac:dyDescent="0.2">
      <c r="A469" s="107">
        <v>30</v>
      </c>
      <c r="B469" s="37" t="s">
        <v>80</v>
      </c>
      <c r="C469" s="107" t="s">
        <v>5</v>
      </c>
      <c r="D469" s="36">
        <v>293</v>
      </c>
      <c r="E469" s="28">
        <v>1.73</v>
      </c>
      <c r="F469" s="65">
        <v>506.89</v>
      </c>
    </row>
    <row r="470" spans="1:6" ht="15" x14ac:dyDescent="0.2">
      <c r="A470" s="107">
        <v>31</v>
      </c>
      <c r="B470" s="37" t="s">
        <v>22</v>
      </c>
      <c r="C470" s="107" t="s">
        <v>5</v>
      </c>
      <c r="D470" s="36">
        <v>293</v>
      </c>
      <c r="E470" s="28">
        <v>0.92</v>
      </c>
      <c r="F470" s="65">
        <v>269.56</v>
      </c>
    </row>
    <row r="471" spans="1:6" ht="15" x14ac:dyDescent="0.2">
      <c r="A471" s="107">
        <v>32</v>
      </c>
      <c r="B471" s="37" t="s">
        <v>16</v>
      </c>
      <c r="C471" s="107" t="s">
        <v>5</v>
      </c>
      <c r="D471" s="36">
        <v>293</v>
      </c>
      <c r="E471" s="28">
        <v>0.71</v>
      </c>
      <c r="F471" s="65">
        <v>208.03</v>
      </c>
    </row>
    <row r="472" spans="1:6" ht="15" x14ac:dyDescent="0.2">
      <c r="A472" s="107">
        <v>33</v>
      </c>
      <c r="B472" s="37" t="s">
        <v>17</v>
      </c>
      <c r="C472" s="107" t="s">
        <v>5</v>
      </c>
      <c r="D472" s="36">
        <v>293</v>
      </c>
      <c r="E472" s="28">
        <v>0.85</v>
      </c>
      <c r="F472" s="65">
        <v>249.04999999999998</v>
      </c>
    </row>
    <row r="473" spans="1:6" ht="15" x14ac:dyDescent="0.25">
      <c r="A473" s="48"/>
      <c r="B473" s="39"/>
      <c r="C473" s="39"/>
      <c r="D473" s="40"/>
      <c r="E473" s="1" t="s">
        <v>81</v>
      </c>
      <c r="F473" s="73">
        <v>75034.962099999975</v>
      </c>
    </row>
    <row r="474" spans="1:6" ht="15" x14ac:dyDescent="0.2">
      <c r="A474" s="39"/>
      <c r="B474" s="39"/>
      <c r="C474" s="39"/>
      <c r="E474" s="74" t="s">
        <v>82</v>
      </c>
      <c r="F474" s="73">
        <v>15006.992419999995</v>
      </c>
    </row>
    <row r="475" spans="1:6" ht="15" x14ac:dyDescent="0.25">
      <c r="A475" s="49"/>
      <c r="B475" s="91"/>
      <c r="C475" s="91"/>
      <c r="D475" s="86"/>
      <c r="E475" s="2" t="s">
        <v>83</v>
      </c>
      <c r="F475" s="73">
        <v>90041.95451999997</v>
      </c>
    </row>
    <row r="477" spans="1:6" ht="33.75" customHeight="1" x14ac:dyDescent="0.2">
      <c r="A477" s="740" t="s">
        <v>190</v>
      </c>
      <c r="B477" s="740"/>
      <c r="C477" s="740"/>
      <c r="D477" s="740"/>
      <c r="E477" s="740"/>
      <c r="F477" s="740"/>
    </row>
    <row r="478" spans="1:6" ht="14.25" x14ac:dyDescent="0.2">
      <c r="A478" s="740"/>
      <c r="B478" s="740"/>
      <c r="C478" s="740"/>
      <c r="D478" s="740"/>
      <c r="E478" s="740"/>
      <c r="F478" s="740"/>
    </row>
    <row r="479" spans="1:6" ht="14.25" x14ac:dyDescent="0.2">
      <c r="A479" s="53" t="s">
        <v>1</v>
      </c>
      <c r="B479" s="54" t="s">
        <v>2</v>
      </c>
      <c r="C479" s="55" t="s">
        <v>3</v>
      </c>
      <c r="D479" s="54" t="s">
        <v>9</v>
      </c>
      <c r="E479" s="54" t="s">
        <v>13</v>
      </c>
      <c r="F479" s="56" t="s">
        <v>15</v>
      </c>
    </row>
    <row r="480" spans="1:6" ht="14.25" x14ac:dyDescent="0.2">
      <c r="A480" s="57" t="s">
        <v>4</v>
      </c>
      <c r="B480" s="58"/>
      <c r="C480" s="59"/>
      <c r="D480" s="58"/>
      <c r="E480" s="60" t="s">
        <v>14</v>
      </c>
      <c r="F480" s="61"/>
    </row>
    <row r="481" spans="1:6" ht="15" x14ac:dyDescent="0.2">
      <c r="A481" s="44">
        <v>1</v>
      </c>
      <c r="B481" s="44">
        <v>2</v>
      </c>
      <c r="C481" s="44">
        <v>3</v>
      </c>
      <c r="D481" s="44">
        <v>4</v>
      </c>
      <c r="E481" s="44">
        <v>5</v>
      </c>
      <c r="F481" s="44">
        <v>6</v>
      </c>
    </row>
    <row r="482" spans="1:6" ht="15" x14ac:dyDescent="0.25">
      <c r="A482" s="62" t="s">
        <v>40</v>
      </c>
      <c r="B482" s="62" t="s">
        <v>41</v>
      </c>
      <c r="C482" s="63"/>
      <c r="D482" s="87"/>
      <c r="E482" s="87"/>
      <c r="F482" s="64"/>
    </row>
    <row r="483" spans="1:6" ht="15" x14ac:dyDescent="0.2">
      <c r="A483" s="107">
        <v>1</v>
      </c>
      <c r="B483" s="35" t="s">
        <v>48</v>
      </c>
      <c r="C483" s="107" t="s">
        <v>5</v>
      </c>
      <c r="D483" s="89">
        <v>70</v>
      </c>
      <c r="E483" s="89">
        <v>3.55</v>
      </c>
      <c r="F483" s="65">
        <v>248.5</v>
      </c>
    </row>
    <row r="484" spans="1:6" ht="30" x14ac:dyDescent="0.2">
      <c r="A484" s="107">
        <v>2</v>
      </c>
      <c r="B484" s="35" t="s">
        <v>42</v>
      </c>
      <c r="C484" s="107" t="s">
        <v>274</v>
      </c>
      <c r="D484" s="89">
        <v>28</v>
      </c>
      <c r="E484" s="89">
        <v>5.43</v>
      </c>
      <c r="F484" s="65">
        <v>152.04</v>
      </c>
    </row>
    <row r="485" spans="1:6" ht="15" x14ac:dyDescent="0.2">
      <c r="A485" s="107">
        <v>3</v>
      </c>
      <c r="B485" s="35" t="s">
        <v>0</v>
      </c>
      <c r="C485" s="107" t="s">
        <v>5</v>
      </c>
      <c r="D485" s="89">
        <v>2</v>
      </c>
      <c r="E485" s="3">
        <v>5.88</v>
      </c>
      <c r="F485" s="65">
        <v>11.76</v>
      </c>
    </row>
    <row r="486" spans="1:6" ht="15" x14ac:dyDescent="0.2">
      <c r="A486" s="107">
        <v>4</v>
      </c>
      <c r="B486" s="35" t="s">
        <v>25</v>
      </c>
      <c r="C486" s="107" t="s">
        <v>274</v>
      </c>
      <c r="D486" s="89">
        <v>2</v>
      </c>
      <c r="E486" s="3">
        <v>4.46</v>
      </c>
      <c r="F486" s="65">
        <v>8.92</v>
      </c>
    </row>
    <row r="487" spans="1:6" ht="30" x14ac:dyDescent="0.2">
      <c r="A487" s="107">
        <v>5</v>
      </c>
      <c r="B487" s="35" t="s">
        <v>96</v>
      </c>
      <c r="C487" s="34" t="s">
        <v>275</v>
      </c>
      <c r="D487" s="89">
        <v>3.1</v>
      </c>
      <c r="E487" s="89">
        <v>16.91</v>
      </c>
      <c r="F487" s="65">
        <v>52.420999999999999</v>
      </c>
    </row>
    <row r="488" spans="1:6" ht="30" x14ac:dyDescent="0.2">
      <c r="A488" s="737">
        <v>6</v>
      </c>
      <c r="B488" s="35" t="s">
        <v>49</v>
      </c>
      <c r="C488" s="34"/>
      <c r="D488" s="89"/>
      <c r="E488" s="90"/>
      <c r="F488" s="65"/>
    </row>
    <row r="489" spans="1:6" ht="15" x14ac:dyDescent="0.2">
      <c r="A489" s="738"/>
      <c r="B489" s="4" t="s">
        <v>104</v>
      </c>
      <c r="C489" s="34" t="s">
        <v>275</v>
      </c>
      <c r="D489" s="89">
        <v>37.520000000000003</v>
      </c>
      <c r="E489" s="6">
        <v>6.78</v>
      </c>
      <c r="F489" s="65">
        <v>254.38560000000004</v>
      </c>
    </row>
    <row r="490" spans="1:6" ht="15" x14ac:dyDescent="0.2">
      <c r="A490" s="738"/>
      <c r="B490" s="5" t="s">
        <v>105</v>
      </c>
      <c r="C490" s="34" t="s">
        <v>275</v>
      </c>
      <c r="D490" s="89">
        <v>9.3800000000000008</v>
      </c>
      <c r="E490" s="7">
        <v>24.85</v>
      </c>
      <c r="F490" s="65">
        <v>233.09300000000005</v>
      </c>
    </row>
    <row r="491" spans="1:6" ht="30" x14ac:dyDescent="0.2">
      <c r="A491" s="107">
        <v>7</v>
      </c>
      <c r="B491" s="46" t="s">
        <v>26</v>
      </c>
      <c r="C491" s="34" t="s">
        <v>275</v>
      </c>
      <c r="D491" s="89">
        <v>9.3800000000000008</v>
      </c>
      <c r="E491" s="8">
        <v>6.49</v>
      </c>
      <c r="F491" s="65">
        <v>60.876200000000004</v>
      </c>
    </row>
    <row r="492" spans="1:6" ht="15" x14ac:dyDescent="0.2">
      <c r="A492" s="107">
        <v>8</v>
      </c>
      <c r="B492" s="47" t="s">
        <v>27</v>
      </c>
      <c r="C492" s="34" t="s">
        <v>275</v>
      </c>
      <c r="D492" s="89">
        <v>9.3800000000000008</v>
      </c>
      <c r="E492" s="9">
        <v>4.8899999999999997</v>
      </c>
      <c r="F492" s="65">
        <v>45.868200000000002</v>
      </c>
    </row>
    <row r="493" spans="1:6" ht="30" x14ac:dyDescent="0.2">
      <c r="A493" s="107">
        <v>9</v>
      </c>
      <c r="B493" s="43" t="s">
        <v>95</v>
      </c>
      <c r="C493" s="34" t="s">
        <v>275</v>
      </c>
      <c r="D493" s="89">
        <v>46.9</v>
      </c>
      <c r="E493" s="10">
        <v>14.6</v>
      </c>
      <c r="F493" s="65">
        <v>684.74</v>
      </c>
    </row>
    <row r="494" spans="1:6" ht="15" x14ac:dyDescent="0.2">
      <c r="A494" s="107">
        <v>10</v>
      </c>
      <c r="B494" s="37" t="s">
        <v>276</v>
      </c>
      <c r="C494" s="107" t="s">
        <v>274</v>
      </c>
      <c r="D494" s="89">
        <v>63</v>
      </c>
      <c r="E494" s="11">
        <v>4.2300000000000004</v>
      </c>
      <c r="F494" s="65">
        <v>266.49</v>
      </c>
    </row>
    <row r="495" spans="1:6" ht="60" x14ac:dyDescent="0.2">
      <c r="A495" s="107">
        <v>11</v>
      </c>
      <c r="B495" s="84" t="s">
        <v>84</v>
      </c>
      <c r="C495" s="34" t="s">
        <v>275</v>
      </c>
      <c r="D495" s="89">
        <v>11.81</v>
      </c>
      <c r="E495" s="12">
        <v>41.85</v>
      </c>
      <c r="F495" s="65">
        <v>494.24850000000004</v>
      </c>
    </row>
    <row r="496" spans="1:6" ht="45" x14ac:dyDescent="0.2">
      <c r="A496" s="107">
        <v>12</v>
      </c>
      <c r="B496" s="85" t="s">
        <v>148</v>
      </c>
      <c r="C496" s="34" t="s">
        <v>275</v>
      </c>
      <c r="D496" s="89">
        <v>21.39</v>
      </c>
      <c r="E496" s="13">
        <v>40.200000000000003</v>
      </c>
      <c r="F496" s="65">
        <v>859.87800000000004</v>
      </c>
    </row>
    <row r="497" spans="1:6" ht="15" x14ac:dyDescent="0.2">
      <c r="A497" s="107">
        <v>13</v>
      </c>
      <c r="B497" s="37" t="s">
        <v>7</v>
      </c>
      <c r="C497" s="107" t="s">
        <v>8</v>
      </c>
      <c r="D497" s="36">
        <v>1</v>
      </c>
      <c r="E497" s="14">
        <v>82.8</v>
      </c>
      <c r="F497" s="65">
        <v>82.8</v>
      </c>
    </row>
    <row r="498" spans="1:6" ht="15" x14ac:dyDescent="0.25">
      <c r="A498" s="107">
        <v>14</v>
      </c>
      <c r="B498" s="32" t="s">
        <v>106</v>
      </c>
      <c r="C498" s="83" t="s">
        <v>5</v>
      </c>
      <c r="D498" s="89">
        <v>2</v>
      </c>
      <c r="E498" s="15">
        <v>35.97</v>
      </c>
      <c r="F498" s="65">
        <v>71.94</v>
      </c>
    </row>
    <row r="499" spans="1:6" ht="15" x14ac:dyDescent="0.2">
      <c r="A499" s="107">
        <v>15</v>
      </c>
      <c r="B499" s="38" t="s">
        <v>85</v>
      </c>
      <c r="C499" s="107" t="s">
        <v>274</v>
      </c>
      <c r="D499" s="89">
        <v>2</v>
      </c>
      <c r="E499" s="15">
        <v>43.88</v>
      </c>
      <c r="F499" s="65">
        <v>87.76</v>
      </c>
    </row>
    <row r="500" spans="1:6" ht="30" x14ac:dyDescent="0.2">
      <c r="A500" s="107">
        <v>16</v>
      </c>
      <c r="B500" s="31" t="s">
        <v>101</v>
      </c>
      <c r="C500" s="107" t="s">
        <v>12</v>
      </c>
      <c r="D500" s="89">
        <v>2.69</v>
      </c>
      <c r="E500" s="16">
        <v>189.85</v>
      </c>
      <c r="F500" s="65">
        <v>510.69649999999996</v>
      </c>
    </row>
    <row r="501" spans="1:6" ht="15" x14ac:dyDescent="0.2">
      <c r="A501" s="107">
        <v>17</v>
      </c>
      <c r="B501" s="31" t="s">
        <v>124</v>
      </c>
      <c r="C501" s="107" t="s">
        <v>274</v>
      </c>
      <c r="D501" s="89">
        <v>28</v>
      </c>
      <c r="E501" s="16">
        <v>1.8</v>
      </c>
      <c r="F501" s="65">
        <v>50.4</v>
      </c>
    </row>
    <row r="502" spans="1:6" ht="15" x14ac:dyDescent="0.2">
      <c r="A502" s="107">
        <v>18</v>
      </c>
      <c r="B502" s="31" t="s">
        <v>125</v>
      </c>
      <c r="C502" s="107" t="s">
        <v>274</v>
      </c>
      <c r="D502" s="89">
        <v>28</v>
      </c>
      <c r="E502" s="16">
        <v>1.58</v>
      </c>
      <c r="F502" s="65">
        <v>44.24</v>
      </c>
    </row>
    <row r="503" spans="1:6" ht="30" x14ac:dyDescent="0.2">
      <c r="A503" s="107">
        <v>19</v>
      </c>
      <c r="B503" s="31" t="s">
        <v>102</v>
      </c>
      <c r="C503" s="68" t="s">
        <v>12</v>
      </c>
      <c r="D503" s="89">
        <v>2.58</v>
      </c>
      <c r="E503" s="16">
        <v>180.98</v>
      </c>
      <c r="F503" s="65">
        <v>466.92840000000001</v>
      </c>
    </row>
    <row r="504" spans="1:6" ht="30" x14ac:dyDescent="0.2">
      <c r="A504" s="107">
        <v>20</v>
      </c>
      <c r="B504" s="22" t="s">
        <v>103</v>
      </c>
      <c r="C504" s="23" t="s">
        <v>12</v>
      </c>
      <c r="D504" s="89">
        <v>3.7</v>
      </c>
      <c r="E504" s="30">
        <v>145.56</v>
      </c>
      <c r="F504" s="65">
        <v>538.572</v>
      </c>
    </row>
    <row r="505" spans="1:6" ht="45" x14ac:dyDescent="0.2">
      <c r="A505" s="107">
        <v>21</v>
      </c>
      <c r="B505" s="92" t="s">
        <v>107</v>
      </c>
      <c r="C505" s="68" t="s">
        <v>275</v>
      </c>
      <c r="D505" s="89">
        <v>12.88</v>
      </c>
      <c r="E505" s="13">
        <v>40.200000000000003</v>
      </c>
      <c r="F505" s="65">
        <v>517.77600000000007</v>
      </c>
    </row>
    <row r="506" spans="1:6" ht="15" x14ac:dyDescent="0.2">
      <c r="A506" s="107">
        <v>22</v>
      </c>
      <c r="B506" s="67" t="s">
        <v>65</v>
      </c>
      <c r="C506" s="106" t="s">
        <v>5</v>
      </c>
      <c r="D506" s="89">
        <v>70</v>
      </c>
      <c r="E506" s="19">
        <v>3.15</v>
      </c>
      <c r="F506" s="65">
        <v>220.5</v>
      </c>
    </row>
    <row r="507" spans="1:6" ht="15" x14ac:dyDescent="0.2">
      <c r="A507" s="39"/>
      <c r="B507" s="69"/>
      <c r="C507" s="70"/>
      <c r="D507" s="79"/>
      <c r="E507" s="71"/>
      <c r="F507" s="65"/>
    </row>
    <row r="508" spans="1:6" ht="15" x14ac:dyDescent="0.25">
      <c r="A508" s="62" t="s">
        <v>43</v>
      </c>
      <c r="B508" s="62" t="s">
        <v>44</v>
      </c>
      <c r="C508" s="63"/>
      <c r="D508" s="88"/>
      <c r="E508" s="88"/>
      <c r="F508" s="65"/>
    </row>
    <row r="509" spans="1:6" ht="15" x14ac:dyDescent="0.25">
      <c r="A509" s="107">
        <v>1</v>
      </c>
      <c r="B509" s="77" t="s">
        <v>129</v>
      </c>
      <c r="C509" s="34" t="s">
        <v>5</v>
      </c>
      <c r="D509" s="36">
        <v>35</v>
      </c>
      <c r="E509" s="25">
        <v>27.92</v>
      </c>
      <c r="F509" s="65">
        <v>977.2</v>
      </c>
    </row>
    <row r="510" spans="1:6" ht="15" x14ac:dyDescent="0.2">
      <c r="A510" s="107">
        <v>2</v>
      </c>
      <c r="B510" s="37" t="s">
        <v>134</v>
      </c>
      <c r="C510" s="107" t="s">
        <v>6</v>
      </c>
      <c r="D510" s="36">
        <v>2</v>
      </c>
      <c r="E510" s="89">
        <v>261.75</v>
      </c>
      <c r="F510" s="65">
        <v>523.5</v>
      </c>
    </row>
    <row r="511" spans="1:6" ht="15" x14ac:dyDescent="0.2">
      <c r="A511" s="107">
        <v>3</v>
      </c>
      <c r="B511" s="37" t="s">
        <v>132</v>
      </c>
      <c r="C511" s="107" t="s">
        <v>6</v>
      </c>
      <c r="D511" s="36">
        <v>3</v>
      </c>
      <c r="E511" s="25">
        <v>35.89</v>
      </c>
      <c r="F511" s="65">
        <v>107.67</v>
      </c>
    </row>
    <row r="512" spans="1:6" ht="15" x14ac:dyDescent="0.2">
      <c r="A512" s="107">
        <v>4</v>
      </c>
      <c r="B512" s="37" t="s">
        <v>80</v>
      </c>
      <c r="C512" s="107" t="s">
        <v>5</v>
      </c>
      <c r="D512" s="36">
        <v>35</v>
      </c>
      <c r="E512" s="28">
        <v>1.73</v>
      </c>
      <c r="F512" s="65">
        <v>60.55</v>
      </c>
    </row>
    <row r="513" spans="1:6" ht="15" x14ac:dyDescent="0.2">
      <c r="A513" s="107">
        <v>5</v>
      </c>
      <c r="B513" s="37" t="s">
        <v>22</v>
      </c>
      <c r="C513" s="107" t="s">
        <v>5</v>
      </c>
      <c r="D513" s="36">
        <v>35</v>
      </c>
      <c r="E513" s="28">
        <v>0.92</v>
      </c>
      <c r="F513" s="65">
        <v>32.200000000000003</v>
      </c>
    </row>
    <row r="514" spans="1:6" ht="15" x14ac:dyDescent="0.2">
      <c r="A514" s="107">
        <v>6</v>
      </c>
      <c r="B514" s="37" t="s">
        <v>16</v>
      </c>
      <c r="C514" s="107" t="s">
        <v>5</v>
      </c>
      <c r="D514" s="36">
        <v>35</v>
      </c>
      <c r="E514" s="28">
        <v>0.71</v>
      </c>
      <c r="F514" s="65">
        <v>24.849999999999998</v>
      </c>
    </row>
    <row r="515" spans="1:6" ht="15" x14ac:dyDescent="0.2">
      <c r="A515" s="107">
        <v>7</v>
      </c>
      <c r="B515" s="37" t="s">
        <v>17</v>
      </c>
      <c r="C515" s="107" t="s">
        <v>5</v>
      </c>
      <c r="D515" s="36">
        <v>35</v>
      </c>
      <c r="E515" s="28">
        <v>0.85</v>
      </c>
      <c r="F515" s="65">
        <v>29.75</v>
      </c>
    </row>
    <row r="516" spans="1:6" ht="15" x14ac:dyDescent="0.25">
      <c r="A516" s="48"/>
      <c r="B516" s="39"/>
      <c r="C516" s="39"/>
      <c r="D516" s="40"/>
      <c r="E516" s="1" t="s">
        <v>81</v>
      </c>
      <c r="F516" s="73">
        <v>7720.5533999999998</v>
      </c>
    </row>
    <row r="517" spans="1:6" ht="15" x14ac:dyDescent="0.2">
      <c r="A517" s="39"/>
      <c r="B517" s="39"/>
      <c r="C517" s="39"/>
      <c r="E517" s="74" t="s">
        <v>82</v>
      </c>
      <c r="F517" s="73">
        <v>1544.11068</v>
      </c>
    </row>
    <row r="518" spans="1:6" ht="15" x14ac:dyDescent="0.25">
      <c r="A518" s="49"/>
      <c r="B518" s="91"/>
      <c r="C518" s="91"/>
      <c r="D518" s="86"/>
      <c r="E518" s="2" t="s">
        <v>83</v>
      </c>
      <c r="F518" s="73">
        <v>9264.6640800000005</v>
      </c>
    </row>
    <row r="520" spans="1:6" ht="14.25" x14ac:dyDescent="0.2">
      <c r="A520" s="740" t="s">
        <v>168</v>
      </c>
      <c r="B520" s="740"/>
      <c r="C520" s="740"/>
      <c r="D520" s="740"/>
      <c r="E520" s="740"/>
      <c r="F520" s="740"/>
    </row>
    <row r="521" spans="1:6" ht="14.25" x14ac:dyDescent="0.2">
      <c r="A521" s="740"/>
      <c r="B521" s="740"/>
      <c r="C521" s="740"/>
      <c r="D521" s="740"/>
      <c r="E521" s="740"/>
      <c r="F521" s="740"/>
    </row>
    <row r="522" spans="1:6" ht="14.25" x14ac:dyDescent="0.2">
      <c r="A522" s="53" t="s">
        <v>1</v>
      </c>
      <c r="B522" s="54" t="s">
        <v>2</v>
      </c>
      <c r="C522" s="55" t="s">
        <v>3</v>
      </c>
      <c r="D522" s="54" t="s">
        <v>9</v>
      </c>
      <c r="E522" s="54" t="s">
        <v>13</v>
      </c>
      <c r="F522" s="56" t="s">
        <v>15</v>
      </c>
    </row>
    <row r="523" spans="1:6" ht="14.25" x14ac:dyDescent="0.2">
      <c r="A523" s="57" t="s">
        <v>4</v>
      </c>
      <c r="B523" s="58"/>
      <c r="C523" s="59"/>
      <c r="D523" s="58"/>
      <c r="E523" s="60" t="s">
        <v>14</v>
      </c>
      <c r="F523" s="61"/>
    </row>
    <row r="524" spans="1:6" ht="15" x14ac:dyDescent="0.2">
      <c r="A524" s="44">
        <v>1</v>
      </c>
      <c r="B524" s="44">
        <v>2</v>
      </c>
      <c r="C524" s="44">
        <v>3</v>
      </c>
      <c r="D524" s="44">
        <v>4</v>
      </c>
      <c r="E524" s="44">
        <v>5</v>
      </c>
      <c r="F524" s="44">
        <v>6</v>
      </c>
    </row>
    <row r="525" spans="1:6" ht="15" x14ac:dyDescent="0.25">
      <c r="A525" s="62" t="s">
        <v>40</v>
      </c>
      <c r="B525" s="62" t="s">
        <v>41</v>
      </c>
      <c r="C525" s="63"/>
      <c r="D525" s="87"/>
      <c r="E525" s="87"/>
      <c r="F525" s="64"/>
    </row>
    <row r="526" spans="1:6" ht="15" x14ac:dyDescent="0.2">
      <c r="A526" s="107">
        <v>1</v>
      </c>
      <c r="B526" s="35" t="s">
        <v>48</v>
      </c>
      <c r="C526" s="107" t="s">
        <v>5</v>
      </c>
      <c r="D526" s="89">
        <v>446</v>
      </c>
      <c r="E526" s="89">
        <v>3.55</v>
      </c>
      <c r="F526" s="65">
        <v>1583.3</v>
      </c>
    </row>
    <row r="527" spans="1:6" ht="30" x14ac:dyDescent="0.2">
      <c r="A527" s="107">
        <v>2</v>
      </c>
      <c r="B527" s="35" t="s">
        <v>42</v>
      </c>
      <c r="C527" s="107" t="s">
        <v>274</v>
      </c>
      <c r="D527" s="89">
        <v>163.4</v>
      </c>
      <c r="E527" s="89">
        <v>5.43</v>
      </c>
      <c r="F527" s="65">
        <v>887.26199999999994</v>
      </c>
    </row>
    <row r="528" spans="1:6" ht="15" x14ac:dyDescent="0.2">
      <c r="A528" s="107">
        <v>3</v>
      </c>
      <c r="B528" s="35" t="s">
        <v>0</v>
      </c>
      <c r="C528" s="107" t="s">
        <v>5</v>
      </c>
      <c r="D528" s="89">
        <v>22</v>
      </c>
      <c r="E528" s="3">
        <v>5.88</v>
      </c>
      <c r="F528" s="65">
        <v>129.35999999999999</v>
      </c>
    </row>
    <row r="529" spans="1:6" ht="15" x14ac:dyDescent="0.2">
      <c r="A529" s="107">
        <v>4</v>
      </c>
      <c r="B529" s="35" t="s">
        <v>25</v>
      </c>
      <c r="C529" s="107" t="s">
        <v>274</v>
      </c>
      <c r="D529" s="89">
        <v>22</v>
      </c>
      <c r="E529" s="3">
        <v>4.46</v>
      </c>
      <c r="F529" s="65">
        <v>98.12</v>
      </c>
    </row>
    <row r="530" spans="1:6" ht="30" x14ac:dyDescent="0.2">
      <c r="A530" s="107">
        <v>5</v>
      </c>
      <c r="B530" s="35" t="s">
        <v>96</v>
      </c>
      <c r="C530" s="34" t="s">
        <v>275</v>
      </c>
      <c r="D530" s="89">
        <v>19.64</v>
      </c>
      <c r="E530" s="89">
        <v>16.91</v>
      </c>
      <c r="F530" s="65">
        <v>332.11240000000004</v>
      </c>
    </row>
    <row r="531" spans="1:6" ht="30" x14ac:dyDescent="0.2">
      <c r="A531" s="737">
        <v>6</v>
      </c>
      <c r="B531" s="35" t="s">
        <v>49</v>
      </c>
      <c r="C531" s="34"/>
      <c r="D531" s="89"/>
      <c r="E531" s="90"/>
      <c r="F531" s="65"/>
    </row>
    <row r="532" spans="1:6" ht="15" x14ac:dyDescent="0.2">
      <c r="A532" s="738"/>
      <c r="B532" s="4" t="s">
        <v>104</v>
      </c>
      <c r="C532" s="34" t="s">
        <v>275</v>
      </c>
      <c r="D532" s="89">
        <v>217.63</v>
      </c>
      <c r="E532" s="6">
        <v>6.78</v>
      </c>
      <c r="F532" s="65">
        <v>1475.5314000000001</v>
      </c>
    </row>
    <row r="533" spans="1:6" ht="15" x14ac:dyDescent="0.2">
      <c r="A533" s="738"/>
      <c r="B533" s="5" t="s">
        <v>105</v>
      </c>
      <c r="C533" s="34" t="s">
        <v>275</v>
      </c>
      <c r="D533" s="89">
        <v>54.41</v>
      </c>
      <c r="E533" s="7">
        <v>24.85</v>
      </c>
      <c r="F533" s="65">
        <v>1352.0885000000001</v>
      </c>
    </row>
    <row r="534" spans="1:6" ht="30" x14ac:dyDescent="0.2">
      <c r="A534" s="107">
        <v>7</v>
      </c>
      <c r="B534" s="46" t="s">
        <v>26</v>
      </c>
      <c r="C534" s="34" t="s">
        <v>275</v>
      </c>
      <c r="D534" s="89">
        <v>54.41</v>
      </c>
      <c r="E534" s="8">
        <v>6.49</v>
      </c>
      <c r="F534" s="65">
        <v>353.12090000000001</v>
      </c>
    </row>
    <row r="535" spans="1:6" ht="15" x14ac:dyDescent="0.2">
      <c r="A535" s="107">
        <v>8</v>
      </c>
      <c r="B535" s="47" t="s">
        <v>27</v>
      </c>
      <c r="C535" s="34" t="s">
        <v>275</v>
      </c>
      <c r="D535" s="89">
        <v>54.41</v>
      </c>
      <c r="E535" s="9">
        <v>4.8899999999999997</v>
      </c>
      <c r="F535" s="65">
        <v>266.06489999999997</v>
      </c>
    </row>
    <row r="536" spans="1:6" ht="30" x14ac:dyDescent="0.2">
      <c r="A536" s="107">
        <v>9</v>
      </c>
      <c r="B536" s="43" t="s">
        <v>95</v>
      </c>
      <c r="C536" s="34" t="s">
        <v>275</v>
      </c>
      <c r="D536" s="89">
        <v>272.04000000000002</v>
      </c>
      <c r="E536" s="10">
        <v>14.6</v>
      </c>
      <c r="F536" s="65">
        <v>3971.7840000000001</v>
      </c>
    </row>
    <row r="537" spans="1:6" ht="15" x14ac:dyDescent="0.2">
      <c r="A537" s="107">
        <v>10</v>
      </c>
      <c r="B537" s="37" t="s">
        <v>276</v>
      </c>
      <c r="C537" s="107" t="s">
        <v>274</v>
      </c>
      <c r="D537" s="89">
        <v>311.39999999999998</v>
      </c>
      <c r="E537" s="11">
        <v>4.2300000000000004</v>
      </c>
      <c r="F537" s="65">
        <v>1317.222</v>
      </c>
    </row>
    <row r="538" spans="1:6" ht="60" x14ac:dyDescent="0.2">
      <c r="A538" s="107">
        <v>11</v>
      </c>
      <c r="B538" s="84" t="s">
        <v>84</v>
      </c>
      <c r="C538" s="34" t="s">
        <v>275</v>
      </c>
      <c r="D538" s="89">
        <v>68.39</v>
      </c>
      <c r="E538" s="12">
        <v>41.85</v>
      </c>
      <c r="F538" s="65">
        <v>2862.1215000000002</v>
      </c>
    </row>
    <row r="539" spans="1:6" ht="45" x14ac:dyDescent="0.2">
      <c r="A539" s="107">
        <v>12</v>
      </c>
      <c r="B539" s="85" t="s">
        <v>148</v>
      </c>
      <c r="C539" s="34" t="s">
        <v>275</v>
      </c>
      <c r="D539" s="89">
        <v>125.25</v>
      </c>
      <c r="E539" s="13">
        <v>40.200000000000003</v>
      </c>
      <c r="F539" s="65">
        <v>5035.05</v>
      </c>
    </row>
    <row r="540" spans="1:6" ht="15" x14ac:dyDescent="0.2">
      <c r="A540" s="107">
        <v>13</v>
      </c>
      <c r="B540" s="37" t="s">
        <v>7</v>
      </c>
      <c r="C540" s="107" t="s">
        <v>8</v>
      </c>
      <c r="D540" s="36">
        <v>3</v>
      </c>
      <c r="E540" s="14">
        <v>82.8</v>
      </c>
      <c r="F540" s="65">
        <v>248.39999999999998</v>
      </c>
    </row>
    <row r="541" spans="1:6" ht="15" x14ac:dyDescent="0.25">
      <c r="A541" s="107">
        <v>14</v>
      </c>
      <c r="B541" s="32" t="s">
        <v>106</v>
      </c>
      <c r="C541" s="83" t="s">
        <v>5</v>
      </c>
      <c r="D541" s="89">
        <v>22</v>
      </c>
      <c r="E541" s="15">
        <v>35.97</v>
      </c>
      <c r="F541" s="65">
        <v>791.33999999999992</v>
      </c>
    </row>
    <row r="542" spans="1:6" ht="15" x14ac:dyDescent="0.2">
      <c r="A542" s="107">
        <v>15</v>
      </c>
      <c r="B542" s="38" t="s">
        <v>85</v>
      </c>
      <c r="C542" s="107" t="s">
        <v>274</v>
      </c>
      <c r="D542" s="89">
        <v>22</v>
      </c>
      <c r="E542" s="15">
        <v>43.88</v>
      </c>
      <c r="F542" s="65">
        <v>965.36</v>
      </c>
    </row>
    <row r="543" spans="1:6" ht="30" x14ac:dyDescent="0.2">
      <c r="A543" s="107">
        <v>16</v>
      </c>
      <c r="B543" s="31" t="s">
        <v>101</v>
      </c>
      <c r="C543" s="107" t="s">
        <v>12</v>
      </c>
      <c r="D543" s="89">
        <v>15.69</v>
      </c>
      <c r="E543" s="16">
        <v>189.85</v>
      </c>
      <c r="F543" s="65">
        <v>2978.7464999999997</v>
      </c>
    </row>
    <row r="544" spans="1:6" ht="15" x14ac:dyDescent="0.2">
      <c r="A544" s="107">
        <v>17</v>
      </c>
      <c r="B544" s="31" t="s">
        <v>124</v>
      </c>
      <c r="C544" s="107" t="s">
        <v>274</v>
      </c>
      <c r="D544" s="89">
        <v>163.4</v>
      </c>
      <c r="E544" s="16">
        <v>1.8</v>
      </c>
      <c r="F544" s="65">
        <v>294.12</v>
      </c>
    </row>
    <row r="545" spans="1:6" ht="15" x14ac:dyDescent="0.2">
      <c r="A545" s="107">
        <v>18</v>
      </c>
      <c r="B545" s="31" t="s">
        <v>125</v>
      </c>
      <c r="C545" s="107" t="s">
        <v>274</v>
      </c>
      <c r="D545" s="89">
        <v>163.4</v>
      </c>
      <c r="E545" s="16">
        <v>1.58</v>
      </c>
      <c r="F545" s="65">
        <v>258.17200000000003</v>
      </c>
    </row>
    <row r="546" spans="1:6" ht="30" x14ac:dyDescent="0.2">
      <c r="A546" s="107">
        <v>19</v>
      </c>
      <c r="B546" s="31" t="s">
        <v>102</v>
      </c>
      <c r="C546" s="68" t="s">
        <v>12</v>
      </c>
      <c r="D546" s="89">
        <v>15.03</v>
      </c>
      <c r="E546" s="16">
        <v>180.98</v>
      </c>
      <c r="F546" s="65">
        <v>2720.1293999999998</v>
      </c>
    </row>
    <row r="547" spans="1:6" ht="30" x14ac:dyDescent="0.2">
      <c r="A547" s="107">
        <v>20</v>
      </c>
      <c r="B547" s="22" t="s">
        <v>103</v>
      </c>
      <c r="C547" s="23" t="s">
        <v>12</v>
      </c>
      <c r="D547" s="89">
        <v>21.57</v>
      </c>
      <c r="E547" s="30">
        <v>145.56</v>
      </c>
      <c r="F547" s="65">
        <v>3139.7292000000002</v>
      </c>
    </row>
    <row r="548" spans="1:6" ht="45" x14ac:dyDescent="0.2">
      <c r="A548" s="107">
        <v>21</v>
      </c>
      <c r="B548" s="92" t="s">
        <v>107</v>
      </c>
      <c r="C548" s="68" t="s">
        <v>275</v>
      </c>
      <c r="D548" s="89">
        <v>75.16</v>
      </c>
      <c r="E548" s="13">
        <v>40.200000000000003</v>
      </c>
      <c r="F548" s="65">
        <v>3021.4320000000002</v>
      </c>
    </row>
    <row r="549" spans="1:6" ht="15" x14ac:dyDescent="0.2">
      <c r="A549" s="107">
        <v>22</v>
      </c>
      <c r="B549" s="67" t="s">
        <v>65</v>
      </c>
      <c r="C549" s="106" t="s">
        <v>5</v>
      </c>
      <c r="D549" s="89">
        <v>446</v>
      </c>
      <c r="E549" s="19">
        <v>3.15</v>
      </c>
      <c r="F549" s="65">
        <v>1404.8999999999999</v>
      </c>
    </row>
    <row r="550" spans="1:6" ht="15" x14ac:dyDescent="0.2">
      <c r="A550" s="39"/>
      <c r="B550" s="69"/>
      <c r="C550" s="70"/>
      <c r="D550" s="79"/>
      <c r="E550" s="71"/>
      <c r="F550" s="65"/>
    </row>
    <row r="551" spans="1:6" ht="15" x14ac:dyDescent="0.25">
      <c r="A551" s="62" t="s">
        <v>43</v>
      </c>
      <c r="B551" s="62" t="s">
        <v>44</v>
      </c>
      <c r="C551" s="63"/>
      <c r="D551" s="88"/>
      <c r="E551" s="88"/>
      <c r="F551" s="65"/>
    </row>
    <row r="552" spans="1:6" ht="15" x14ac:dyDescent="0.25">
      <c r="A552" s="107">
        <v>1</v>
      </c>
      <c r="B552" s="77" t="s">
        <v>23</v>
      </c>
      <c r="C552" s="34" t="s">
        <v>5</v>
      </c>
      <c r="D552" s="36">
        <v>173</v>
      </c>
      <c r="E552" s="25">
        <v>22.18</v>
      </c>
      <c r="F552" s="65">
        <v>3837.14</v>
      </c>
    </row>
    <row r="553" spans="1:6" ht="15" x14ac:dyDescent="0.2">
      <c r="A553" s="107">
        <v>2</v>
      </c>
      <c r="B553" s="37" t="s">
        <v>24</v>
      </c>
      <c r="C553" s="107" t="s">
        <v>6</v>
      </c>
      <c r="D553" s="36">
        <v>3</v>
      </c>
      <c r="E553" s="25">
        <v>69</v>
      </c>
      <c r="F553" s="65">
        <v>207</v>
      </c>
    </row>
    <row r="554" spans="1:6" ht="15" x14ac:dyDescent="0.2">
      <c r="A554" s="107">
        <v>3</v>
      </c>
      <c r="B554" s="26" t="s">
        <v>111</v>
      </c>
      <c r="C554" s="107" t="s">
        <v>6</v>
      </c>
      <c r="D554" s="36">
        <v>1</v>
      </c>
      <c r="E554" s="25">
        <v>161.52000000000001</v>
      </c>
      <c r="F554" s="65">
        <v>161.52000000000001</v>
      </c>
    </row>
    <row r="555" spans="1:6" ht="15" x14ac:dyDescent="0.2">
      <c r="A555" s="107">
        <v>4</v>
      </c>
      <c r="B555" s="45" t="s">
        <v>277</v>
      </c>
      <c r="C555" s="107" t="s">
        <v>6</v>
      </c>
      <c r="D555" s="36">
        <v>3</v>
      </c>
      <c r="E555" s="89">
        <v>86.97</v>
      </c>
      <c r="F555" s="65">
        <v>260.90999999999997</v>
      </c>
    </row>
    <row r="556" spans="1:6" ht="15" x14ac:dyDescent="0.2">
      <c r="A556" s="107">
        <v>5</v>
      </c>
      <c r="B556" s="45" t="s">
        <v>282</v>
      </c>
      <c r="C556" s="107" t="s">
        <v>6</v>
      </c>
      <c r="D556" s="36">
        <v>1</v>
      </c>
      <c r="E556" s="89">
        <v>68.86</v>
      </c>
      <c r="F556" s="65">
        <v>68.86</v>
      </c>
    </row>
    <row r="557" spans="1:6" ht="15" x14ac:dyDescent="0.2">
      <c r="A557" s="107">
        <v>6</v>
      </c>
      <c r="B557" s="26" t="s">
        <v>130</v>
      </c>
      <c r="C557" s="107" t="s">
        <v>6</v>
      </c>
      <c r="D557" s="36">
        <v>1</v>
      </c>
      <c r="E557" s="89">
        <v>75.42</v>
      </c>
      <c r="F557" s="65">
        <v>75.42</v>
      </c>
    </row>
    <row r="558" spans="1:6" ht="15" x14ac:dyDescent="0.2">
      <c r="A558" s="107">
        <v>7</v>
      </c>
      <c r="B558" s="37" t="s">
        <v>114</v>
      </c>
      <c r="C558" s="107" t="s">
        <v>6</v>
      </c>
      <c r="D558" s="36">
        <v>1</v>
      </c>
      <c r="E558" s="89">
        <v>29.75</v>
      </c>
      <c r="F558" s="65">
        <v>29.75</v>
      </c>
    </row>
    <row r="559" spans="1:6" ht="15" x14ac:dyDescent="0.2">
      <c r="A559" s="107">
        <v>8</v>
      </c>
      <c r="B559" s="37" t="s">
        <v>18</v>
      </c>
      <c r="C559" s="78" t="s">
        <v>6</v>
      </c>
      <c r="D559" s="36">
        <v>4</v>
      </c>
      <c r="E559" s="25">
        <v>26.13</v>
      </c>
      <c r="F559" s="65">
        <v>104.52</v>
      </c>
    </row>
    <row r="560" spans="1:6" ht="30" x14ac:dyDescent="0.2">
      <c r="A560" s="107">
        <v>9</v>
      </c>
      <c r="B560" s="43" t="s">
        <v>19</v>
      </c>
      <c r="C560" s="107" t="s">
        <v>6</v>
      </c>
      <c r="D560" s="36">
        <v>2</v>
      </c>
      <c r="E560" s="18">
        <v>460.86</v>
      </c>
      <c r="F560" s="65">
        <v>921.72</v>
      </c>
    </row>
    <row r="561" spans="1:6" ht="30" x14ac:dyDescent="0.25">
      <c r="A561" s="107">
        <v>10</v>
      </c>
      <c r="B561" s="81" t="s">
        <v>118</v>
      </c>
      <c r="C561" s="107" t="s">
        <v>6</v>
      </c>
      <c r="D561" s="36">
        <v>1</v>
      </c>
      <c r="E561" s="17">
        <v>36.03</v>
      </c>
      <c r="F561" s="65">
        <v>36.03</v>
      </c>
    </row>
    <row r="562" spans="1:6" ht="30" x14ac:dyDescent="0.25">
      <c r="A562" s="107">
        <v>11</v>
      </c>
      <c r="B562" s="81" t="s">
        <v>45</v>
      </c>
      <c r="C562" s="107" t="s">
        <v>6</v>
      </c>
      <c r="D562" s="36">
        <v>4</v>
      </c>
      <c r="E562" s="17">
        <v>29.36</v>
      </c>
      <c r="F562" s="65">
        <v>117.44</v>
      </c>
    </row>
    <row r="563" spans="1:6" ht="15" x14ac:dyDescent="0.2">
      <c r="A563" s="107">
        <v>12</v>
      </c>
      <c r="B563" s="37" t="s">
        <v>20</v>
      </c>
      <c r="C563" s="107" t="s">
        <v>6</v>
      </c>
      <c r="D563" s="36">
        <v>1</v>
      </c>
      <c r="E563" s="21">
        <v>870.85</v>
      </c>
      <c r="F563" s="65">
        <v>870.85</v>
      </c>
    </row>
    <row r="564" spans="1:6" ht="15" x14ac:dyDescent="0.2">
      <c r="A564" s="107">
        <v>13</v>
      </c>
      <c r="B564" s="37" t="s">
        <v>21</v>
      </c>
      <c r="C564" s="107" t="s">
        <v>6</v>
      </c>
      <c r="D564" s="36">
        <v>10</v>
      </c>
      <c r="E564" s="27">
        <v>25.6</v>
      </c>
      <c r="F564" s="65">
        <v>256</v>
      </c>
    </row>
    <row r="565" spans="1:6" ht="15" x14ac:dyDescent="0.2">
      <c r="A565" s="107">
        <v>14</v>
      </c>
      <c r="B565" s="37" t="s">
        <v>97</v>
      </c>
      <c r="C565" s="107" t="s">
        <v>6</v>
      </c>
      <c r="D565" s="36">
        <v>1</v>
      </c>
      <c r="E565" s="89">
        <v>272.56</v>
      </c>
      <c r="F565" s="65">
        <v>272.56</v>
      </c>
    </row>
    <row r="566" spans="1:6" ht="15" x14ac:dyDescent="0.2">
      <c r="A566" s="107">
        <v>15</v>
      </c>
      <c r="B566" s="37" t="s">
        <v>98</v>
      </c>
      <c r="C566" s="107" t="s">
        <v>6</v>
      </c>
      <c r="D566" s="36">
        <v>9</v>
      </c>
      <c r="E566" s="89">
        <v>256.11</v>
      </c>
      <c r="F566" s="65">
        <v>2304.9900000000002</v>
      </c>
    </row>
    <row r="567" spans="1:6" ht="15" x14ac:dyDescent="0.2">
      <c r="A567" s="107">
        <v>16</v>
      </c>
      <c r="B567" s="37" t="s">
        <v>99</v>
      </c>
      <c r="C567" s="107" t="s">
        <v>6</v>
      </c>
      <c r="D567" s="36">
        <v>12</v>
      </c>
      <c r="E567" s="89">
        <v>241.75</v>
      </c>
      <c r="F567" s="65">
        <v>2901</v>
      </c>
    </row>
    <row r="568" spans="1:6" ht="15" x14ac:dyDescent="0.2">
      <c r="A568" s="107">
        <v>17</v>
      </c>
      <c r="B568" s="37" t="s">
        <v>137</v>
      </c>
      <c r="C568" s="107" t="s">
        <v>6</v>
      </c>
      <c r="D568" s="36">
        <v>1</v>
      </c>
      <c r="E568" s="27">
        <v>134.5</v>
      </c>
      <c r="F568" s="65">
        <v>134.5</v>
      </c>
    </row>
    <row r="569" spans="1:6" ht="15" x14ac:dyDescent="0.2">
      <c r="A569" s="107">
        <v>18</v>
      </c>
      <c r="B569" s="37" t="s">
        <v>51</v>
      </c>
      <c r="C569" s="107" t="s">
        <v>6</v>
      </c>
      <c r="D569" s="36">
        <v>9</v>
      </c>
      <c r="E569" s="25">
        <v>29.65</v>
      </c>
      <c r="F569" s="65">
        <v>266.84999999999997</v>
      </c>
    </row>
    <row r="570" spans="1:6" ht="15" x14ac:dyDescent="0.2">
      <c r="A570" s="107">
        <v>19</v>
      </c>
      <c r="B570" s="37" t="s">
        <v>80</v>
      </c>
      <c r="C570" s="107" t="s">
        <v>5</v>
      </c>
      <c r="D570" s="36">
        <v>173</v>
      </c>
      <c r="E570" s="28">
        <v>1.73</v>
      </c>
      <c r="F570" s="65">
        <v>299.29000000000002</v>
      </c>
    </row>
    <row r="571" spans="1:6" ht="15" x14ac:dyDescent="0.2">
      <c r="A571" s="107">
        <v>20</v>
      </c>
      <c r="B571" s="37" t="s">
        <v>22</v>
      </c>
      <c r="C571" s="107" t="s">
        <v>5</v>
      </c>
      <c r="D571" s="36">
        <v>173</v>
      </c>
      <c r="E571" s="28">
        <v>0.92</v>
      </c>
      <c r="F571" s="65">
        <v>159.16</v>
      </c>
    </row>
    <row r="572" spans="1:6" ht="15" x14ac:dyDescent="0.2">
      <c r="A572" s="107">
        <v>21</v>
      </c>
      <c r="B572" s="37" t="s">
        <v>16</v>
      </c>
      <c r="C572" s="107" t="s">
        <v>5</v>
      </c>
      <c r="D572" s="36">
        <v>173</v>
      </c>
      <c r="E572" s="28">
        <v>0.71</v>
      </c>
      <c r="F572" s="65">
        <v>122.83</v>
      </c>
    </row>
    <row r="573" spans="1:6" ht="15" x14ac:dyDescent="0.2">
      <c r="A573" s="107">
        <v>22</v>
      </c>
      <c r="B573" s="37" t="s">
        <v>17</v>
      </c>
      <c r="C573" s="107" t="s">
        <v>5</v>
      </c>
      <c r="D573" s="36">
        <v>173</v>
      </c>
      <c r="E573" s="28">
        <v>0.85</v>
      </c>
      <c r="F573" s="65">
        <v>147.04999999999998</v>
      </c>
    </row>
    <row r="574" spans="1:6" ht="15" x14ac:dyDescent="0.25">
      <c r="A574" s="48"/>
      <c r="B574" s="39"/>
      <c r="C574" s="39"/>
      <c r="D574" s="40"/>
      <c r="E574" s="72" t="s">
        <v>81</v>
      </c>
      <c r="F574" s="73">
        <v>49040.856700000004</v>
      </c>
    </row>
    <row r="575" spans="1:6" ht="15" x14ac:dyDescent="0.2">
      <c r="A575" s="39"/>
      <c r="B575" s="39"/>
      <c r="C575" s="39"/>
      <c r="E575" s="74" t="s">
        <v>82</v>
      </c>
      <c r="F575" s="73">
        <v>9808.1713400000008</v>
      </c>
    </row>
    <row r="576" spans="1:6" ht="15" x14ac:dyDescent="0.25">
      <c r="A576" s="49"/>
      <c r="B576" s="91"/>
      <c r="C576" s="91"/>
      <c r="D576" s="86"/>
      <c r="E576" s="75" t="s">
        <v>83</v>
      </c>
      <c r="F576" s="73">
        <v>58849.028040000005</v>
      </c>
    </row>
    <row r="578" spans="1:6" ht="14.25" x14ac:dyDescent="0.2">
      <c r="A578" s="740" t="s">
        <v>147</v>
      </c>
      <c r="B578" s="740"/>
      <c r="C578" s="740"/>
      <c r="D578" s="740"/>
      <c r="E578" s="740"/>
      <c r="F578" s="740"/>
    </row>
    <row r="579" spans="1:6" ht="14.25" x14ac:dyDescent="0.2">
      <c r="A579" s="740"/>
      <c r="B579" s="740"/>
      <c r="C579" s="740"/>
      <c r="D579" s="740"/>
      <c r="E579" s="740"/>
      <c r="F579" s="740"/>
    </row>
    <row r="580" spans="1:6" ht="14.25" x14ac:dyDescent="0.2">
      <c r="A580" s="53" t="s">
        <v>1</v>
      </c>
      <c r="B580" s="54" t="s">
        <v>2</v>
      </c>
      <c r="C580" s="55" t="s">
        <v>3</v>
      </c>
      <c r="D580" s="54" t="s">
        <v>9</v>
      </c>
      <c r="E580" s="54" t="s">
        <v>13</v>
      </c>
      <c r="F580" s="56" t="s">
        <v>15</v>
      </c>
    </row>
    <row r="581" spans="1:6" ht="14.25" x14ac:dyDescent="0.2">
      <c r="A581" s="57" t="s">
        <v>4</v>
      </c>
      <c r="B581" s="58"/>
      <c r="C581" s="59"/>
      <c r="D581" s="58"/>
      <c r="E581" s="60" t="s">
        <v>14</v>
      </c>
      <c r="F581" s="61"/>
    </row>
    <row r="582" spans="1:6" ht="15" x14ac:dyDescent="0.2">
      <c r="A582" s="44">
        <v>1</v>
      </c>
      <c r="B582" s="44">
        <v>2</v>
      </c>
      <c r="C582" s="44">
        <v>3</v>
      </c>
      <c r="D582" s="44">
        <v>4</v>
      </c>
      <c r="E582" s="44">
        <v>5</v>
      </c>
      <c r="F582" s="44">
        <v>6</v>
      </c>
    </row>
    <row r="583" spans="1:6" ht="15" x14ac:dyDescent="0.25">
      <c r="A583" s="62" t="s">
        <v>40</v>
      </c>
      <c r="B583" s="62" t="s">
        <v>41</v>
      </c>
      <c r="C583" s="63"/>
      <c r="D583" s="87"/>
      <c r="E583" s="87"/>
      <c r="F583" s="64"/>
    </row>
    <row r="584" spans="1:6" ht="15" x14ac:dyDescent="0.2">
      <c r="A584" s="107">
        <v>1</v>
      </c>
      <c r="B584" s="35" t="s">
        <v>48</v>
      </c>
      <c r="C584" s="107" t="s">
        <v>5</v>
      </c>
      <c r="D584" s="89">
        <v>298</v>
      </c>
      <c r="E584" s="89">
        <v>3.55</v>
      </c>
      <c r="F584" s="65">
        <v>1057.8999999999999</v>
      </c>
    </row>
    <row r="585" spans="1:6" ht="30" x14ac:dyDescent="0.2">
      <c r="A585" s="107">
        <v>2</v>
      </c>
      <c r="B585" s="35" t="s">
        <v>42</v>
      </c>
      <c r="C585" s="107" t="s">
        <v>274</v>
      </c>
      <c r="D585" s="89">
        <v>111.7</v>
      </c>
      <c r="E585" s="89">
        <v>5.43</v>
      </c>
      <c r="F585" s="65">
        <v>606.53099999999995</v>
      </c>
    </row>
    <row r="586" spans="1:6" ht="15" x14ac:dyDescent="0.2">
      <c r="A586" s="107">
        <v>3</v>
      </c>
      <c r="B586" s="35" t="s">
        <v>0</v>
      </c>
      <c r="C586" s="107" t="s">
        <v>5</v>
      </c>
      <c r="D586" s="89">
        <v>10</v>
      </c>
      <c r="E586" s="3">
        <v>5.88</v>
      </c>
      <c r="F586" s="65">
        <v>58.8</v>
      </c>
    </row>
    <row r="587" spans="1:6" ht="15" x14ac:dyDescent="0.2">
      <c r="A587" s="107">
        <v>4</v>
      </c>
      <c r="B587" s="35" t="s">
        <v>25</v>
      </c>
      <c r="C587" s="107" t="s">
        <v>274</v>
      </c>
      <c r="D587" s="89">
        <v>10</v>
      </c>
      <c r="E587" s="3">
        <v>4.46</v>
      </c>
      <c r="F587" s="65">
        <v>44.6</v>
      </c>
    </row>
    <row r="588" spans="1:6" ht="30" x14ac:dyDescent="0.2">
      <c r="A588" s="107">
        <v>5</v>
      </c>
      <c r="B588" s="35" t="s">
        <v>96</v>
      </c>
      <c r="C588" s="34" t="s">
        <v>275</v>
      </c>
      <c r="D588" s="89">
        <v>12.67</v>
      </c>
      <c r="E588" s="89">
        <v>16.91</v>
      </c>
      <c r="F588" s="65">
        <v>214.24969999999999</v>
      </c>
    </row>
    <row r="589" spans="1:6" ht="30" x14ac:dyDescent="0.2">
      <c r="A589" s="737">
        <v>6</v>
      </c>
      <c r="B589" s="35" t="s">
        <v>49</v>
      </c>
      <c r="C589" s="34" t="s">
        <v>275</v>
      </c>
      <c r="D589" s="89"/>
      <c r="E589" s="90"/>
      <c r="F589" s="65"/>
    </row>
    <row r="590" spans="1:6" ht="15" x14ac:dyDescent="0.2">
      <c r="A590" s="738"/>
      <c r="B590" s="4" t="s">
        <v>104</v>
      </c>
      <c r="C590" s="34" t="s">
        <v>275</v>
      </c>
      <c r="D590" s="89">
        <v>146.38</v>
      </c>
      <c r="E590" s="6">
        <v>6.78</v>
      </c>
      <c r="F590" s="65">
        <v>992.45640000000003</v>
      </c>
    </row>
    <row r="591" spans="1:6" ht="15" x14ac:dyDescent="0.2">
      <c r="A591" s="738"/>
      <c r="B591" s="5" t="s">
        <v>105</v>
      </c>
      <c r="C591" s="34" t="s">
        <v>275</v>
      </c>
      <c r="D591" s="89">
        <v>36.590000000000003</v>
      </c>
      <c r="E591" s="7">
        <v>24.85</v>
      </c>
      <c r="F591" s="65">
        <v>909.26150000000018</v>
      </c>
    </row>
    <row r="592" spans="1:6" ht="30" x14ac:dyDescent="0.2">
      <c r="A592" s="107">
        <v>7</v>
      </c>
      <c r="B592" s="46" t="s">
        <v>26</v>
      </c>
      <c r="C592" s="34" t="s">
        <v>275</v>
      </c>
      <c r="D592" s="89">
        <v>36.590000000000003</v>
      </c>
      <c r="E592" s="8">
        <v>6.49</v>
      </c>
      <c r="F592" s="65">
        <v>237.46910000000003</v>
      </c>
    </row>
    <row r="593" spans="1:6" ht="15" x14ac:dyDescent="0.2">
      <c r="A593" s="107">
        <v>8</v>
      </c>
      <c r="B593" s="47" t="s">
        <v>27</v>
      </c>
      <c r="C593" s="34" t="s">
        <v>275</v>
      </c>
      <c r="D593" s="89">
        <v>36.590000000000003</v>
      </c>
      <c r="E593" s="9">
        <v>4.8899999999999997</v>
      </c>
      <c r="F593" s="65">
        <v>178.92510000000001</v>
      </c>
    </row>
    <row r="594" spans="1:6" ht="30" x14ac:dyDescent="0.2">
      <c r="A594" s="107">
        <v>9</v>
      </c>
      <c r="B594" s="43" t="s">
        <v>95</v>
      </c>
      <c r="C594" s="34" t="s">
        <v>275</v>
      </c>
      <c r="D594" s="89">
        <v>182.97</v>
      </c>
      <c r="E594" s="10">
        <v>14.6</v>
      </c>
      <c r="F594" s="65">
        <v>2671.3620000000001</v>
      </c>
    </row>
    <row r="595" spans="1:6" ht="15" x14ac:dyDescent="0.2">
      <c r="A595" s="107">
        <v>10</v>
      </c>
      <c r="B595" s="37" t="s">
        <v>276</v>
      </c>
      <c r="C595" s="107" t="s">
        <v>274</v>
      </c>
      <c r="D595" s="89">
        <v>223.2</v>
      </c>
      <c r="E595" s="11">
        <v>4.2300000000000004</v>
      </c>
      <c r="F595" s="65">
        <v>944.13600000000008</v>
      </c>
    </row>
    <row r="596" spans="1:6" ht="60" x14ac:dyDescent="0.2">
      <c r="A596" s="107">
        <v>11</v>
      </c>
      <c r="B596" s="84" t="s">
        <v>84</v>
      </c>
      <c r="C596" s="34" t="s">
        <v>275</v>
      </c>
      <c r="D596" s="89">
        <v>45.32</v>
      </c>
      <c r="E596" s="12">
        <v>41.85</v>
      </c>
      <c r="F596" s="65">
        <v>1896.6420000000001</v>
      </c>
    </row>
    <row r="597" spans="1:6" ht="45" x14ac:dyDescent="0.2">
      <c r="A597" s="107">
        <v>12</v>
      </c>
      <c r="B597" s="85" t="s">
        <v>148</v>
      </c>
      <c r="C597" s="34" t="s">
        <v>275</v>
      </c>
      <c r="D597" s="89">
        <v>83.3</v>
      </c>
      <c r="E597" s="13">
        <v>40.200000000000003</v>
      </c>
      <c r="F597" s="65">
        <v>3348.6600000000003</v>
      </c>
    </row>
    <row r="598" spans="1:6" ht="15" x14ac:dyDescent="0.2">
      <c r="A598" s="107">
        <v>13</v>
      </c>
      <c r="B598" s="37" t="s">
        <v>7</v>
      </c>
      <c r="C598" s="107" t="s">
        <v>8</v>
      </c>
      <c r="D598" s="36">
        <v>2</v>
      </c>
      <c r="E598" s="14">
        <v>82.8</v>
      </c>
      <c r="F598" s="65">
        <v>165.6</v>
      </c>
    </row>
    <row r="599" spans="1:6" ht="15" x14ac:dyDescent="0.25">
      <c r="A599" s="107">
        <v>14</v>
      </c>
      <c r="B599" s="32" t="s">
        <v>106</v>
      </c>
      <c r="C599" s="83" t="s">
        <v>5</v>
      </c>
      <c r="D599" s="89">
        <v>10</v>
      </c>
      <c r="E599" s="15">
        <v>35.97</v>
      </c>
      <c r="F599" s="65">
        <v>359.7</v>
      </c>
    </row>
    <row r="600" spans="1:6" ht="15" x14ac:dyDescent="0.2">
      <c r="A600" s="107">
        <v>15</v>
      </c>
      <c r="B600" s="38" t="s">
        <v>85</v>
      </c>
      <c r="C600" s="107" t="s">
        <v>274</v>
      </c>
      <c r="D600" s="89">
        <v>10</v>
      </c>
      <c r="E600" s="15">
        <v>43.88</v>
      </c>
      <c r="F600" s="65">
        <v>438.8</v>
      </c>
    </row>
    <row r="601" spans="1:6" ht="30" x14ac:dyDescent="0.2">
      <c r="A601" s="107">
        <v>16</v>
      </c>
      <c r="B601" s="31" t="s">
        <v>101</v>
      </c>
      <c r="C601" s="107" t="s">
        <v>12</v>
      </c>
      <c r="D601" s="89">
        <v>10.72</v>
      </c>
      <c r="E601" s="16">
        <v>189.85</v>
      </c>
      <c r="F601" s="65">
        <v>2035.192</v>
      </c>
    </row>
    <row r="602" spans="1:6" ht="15" x14ac:dyDescent="0.2">
      <c r="A602" s="107">
        <v>17</v>
      </c>
      <c r="B602" s="31" t="s">
        <v>124</v>
      </c>
      <c r="C602" s="107" t="s">
        <v>274</v>
      </c>
      <c r="D602" s="89">
        <v>111.7</v>
      </c>
      <c r="E602" s="16">
        <v>1.8</v>
      </c>
      <c r="F602" s="65">
        <v>201.06</v>
      </c>
    </row>
    <row r="603" spans="1:6" ht="15" x14ac:dyDescent="0.2">
      <c r="A603" s="107">
        <v>18</v>
      </c>
      <c r="B603" s="31" t="s">
        <v>125</v>
      </c>
      <c r="C603" s="107" t="s">
        <v>274</v>
      </c>
      <c r="D603" s="89">
        <v>111.7</v>
      </c>
      <c r="E603" s="16">
        <v>1.58</v>
      </c>
      <c r="F603" s="65">
        <v>176.48600000000002</v>
      </c>
    </row>
    <row r="604" spans="1:6" ht="30" x14ac:dyDescent="0.2">
      <c r="A604" s="107">
        <v>19</v>
      </c>
      <c r="B604" s="31" t="s">
        <v>102</v>
      </c>
      <c r="C604" s="68" t="s">
        <v>12</v>
      </c>
      <c r="D604" s="89">
        <v>10.28</v>
      </c>
      <c r="E604" s="16">
        <v>180.98</v>
      </c>
      <c r="F604" s="65">
        <v>1860.4743999999998</v>
      </c>
    </row>
    <row r="605" spans="1:6" ht="30" x14ac:dyDescent="0.2">
      <c r="A605" s="107">
        <v>20</v>
      </c>
      <c r="B605" s="22" t="s">
        <v>103</v>
      </c>
      <c r="C605" s="23" t="s">
        <v>12</v>
      </c>
      <c r="D605" s="89">
        <v>14.74</v>
      </c>
      <c r="E605" s="30">
        <v>145.56</v>
      </c>
      <c r="F605" s="65">
        <v>2145.5544</v>
      </c>
    </row>
    <row r="606" spans="1:6" ht="45" x14ac:dyDescent="0.2">
      <c r="A606" s="107">
        <v>21</v>
      </c>
      <c r="B606" s="92" t="s">
        <v>107</v>
      </c>
      <c r="C606" s="68" t="s">
        <v>275</v>
      </c>
      <c r="D606" s="89">
        <v>51.38</v>
      </c>
      <c r="E606" s="13">
        <v>40.200000000000003</v>
      </c>
      <c r="F606" s="65">
        <v>2065.4760000000001</v>
      </c>
    </row>
    <row r="607" spans="1:6" ht="15" x14ac:dyDescent="0.2">
      <c r="A607" s="107">
        <v>22</v>
      </c>
      <c r="B607" s="67" t="s">
        <v>65</v>
      </c>
      <c r="C607" s="106" t="s">
        <v>5</v>
      </c>
      <c r="D607" s="89">
        <v>298</v>
      </c>
      <c r="E607" s="19">
        <v>3.15</v>
      </c>
      <c r="F607" s="65">
        <v>938.69999999999993</v>
      </c>
    </row>
    <row r="608" spans="1:6" ht="15" x14ac:dyDescent="0.2">
      <c r="A608" s="39"/>
      <c r="B608" s="69"/>
      <c r="C608" s="70"/>
      <c r="D608" s="79"/>
      <c r="E608" s="71"/>
      <c r="F608" s="65"/>
    </row>
    <row r="609" spans="1:6" ht="15" x14ac:dyDescent="0.25">
      <c r="A609" s="62" t="s">
        <v>43</v>
      </c>
      <c r="B609" s="62" t="s">
        <v>44</v>
      </c>
      <c r="C609" s="63"/>
      <c r="D609" s="88"/>
      <c r="E609" s="88"/>
      <c r="F609" s="65"/>
    </row>
    <row r="610" spans="1:6" ht="15" x14ac:dyDescent="0.25">
      <c r="A610" s="107">
        <v>1</v>
      </c>
      <c r="B610" s="77" t="s">
        <v>23</v>
      </c>
      <c r="C610" s="34" t="s">
        <v>5</v>
      </c>
      <c r="D610" s="36">
        <v>124</v>
      </c>
      <c r="E610" s="25">
        <v>22.18</v>
      </c>
      <c r="F610" s="65">
        <v>2750.32</v>
      </c>
    </row>
    <row r="611" spans="1:6" ht="15" x14ac:dyDescent="0.2">
      <c r="A611" s="107">
        <v>2</v>
      </c>
      <c r="B611" s="37" t="s">
        <v>24</v>
      </c>
      <c r="C611" s="107" t="s">
        <v>6</v>
      </c>
      <c r="D611" s="36">
        <v>1</v>
      </c>
      <c r="E611" s="25">
        <v>69</v>
      </c>
      <c r="F611" s="65">
        <v>69</v>
      </c>
    </row>
    <row r="612" spans="1:6" ht="15" x14ac:dyDescent="0.2">
      <c r="A612" s="107">
        <v>3</v>
      </c>
      <c r="B612" s="37" t="s">
        <v>18</v>
      </c>
      <c r="C612" s="78" t="s">
        <v>6</v>
      </c>
      <c r="D612" s="36">
        <v>2</v>
      </c>
      <c r="E612" s="25">
        <v>26.13</v>
      </c>
      <c r="F612" s="65">
        <v>52.26</v>
      </c>
    </row>
    <row r="613" spans="1:6" ht="30" x14ac:dyDescent="0.2">
      <c r="A613" s="107">
        <v>4</v>
      </c>
      <c r="B613" s="43" t="s">
        <v>19</v>
      </c>
      <c r="C613" s="107" t="s">
        <v>6</v>
      </c>
      <c r="D613" s="36">
        <v>2</v>
      </c>
      <c r="E613" s="18">
        <v>460.86</v>
      </c>
      <c r="F613" s="65">
        <v>921.72</v>
      </c>
    </row>
    <row r="614" spans="1:6" ht="30" x14ac:dyDescent="0.25">
      <c r="A614" s="107">
        <v>5</v>
      </c>
      <c r="B614" s="81" t="s">
        <v>45</v>
      </c>
      <c r="C614" s="107" t="s">
        <v>6</v>
      </c>
      <c r="D614" s="36">
        <v>2</v>
      </c>
      <c r="E614" s="17">
        <v>29.36</v>
      </c>
      <c r="F614" s="65">
        <v>58.72</v>
      </c>
    </row>
    <row r="615" spans="1:6" ht="15" x14ac:dyDescent="0.2">
      <c r="A615" s="107">
        <v>6</v>
      </c>
      <c r="B615" s="37" t="s">
        <v>20</v>
      </c>
      <c r="C615" s="107" t="s">
        <v>6</v>
      </c>
      <c r="D615" s="36">
        <v>1</v>
      </c>
      <c r="E615" s="21">
        <v>870.85</v>
      </c>
      <c r="F615" s="65">
        <v>870.85</v>
      </c>
    </row>
    <row r="616" spans="1:6" ht="15" x14ac:dyDescent="0.2">
      <c r="A616" s="107">
        <v>7</v>
      </c>
      <c r="B616" s="37" t="s">
        <v>21</v>
      </c>
      <c r="C616" s="107" t="s">
        <v>6</v>
      </c>
      <c r="D616" s="36">
        <v>2</v>
      </c>
      <c r="E616" s="27">
        <v>25.6</v>
      </c>
      <c r="F616" s="65">
        <v>51.2</v>
      </c>
    </row>
    <row r="617" spans="1:6" ht="15" x14ac:dyDescent="0.2">
      <c r="A617" s="107">
        <v>8</v>
      </c>
      <c r="B617" s="37" t="s">
        <v>98</v>
      </c>
      <c r="C617" s="107" t="s">
        <v>6</v>
      </c>
      <c r="D617" s="36">
        <v>10</v>
      </c>
      <c r="E617" s="89">
        <v>256.11</v>
      </c>
      <c r="F617" s="65">
        <v>2561.1000000000004</v>
      </c>
    </row>
    <row r="618" spans="1:6" ht="15" x14ac:dyDescent="0.2">
      <c r="A618" s="107">
        <v>9</v>
      </c>
      <c r="B618" s="37" t="s">
        <v>51</v>
      </c>
      <c r="C618" s="107" t="s">
        <v>6</v>
      </c>
      <c r="D618" s="36">
        <v>6</v>
      </c>
      <c r="E618" s="25">
        <v>29.65</v>
      </c>
      <c r="F618" s="65">
        <v>177.89999999999998</v>
      </c>
    </row>
    <row r="619" spans="1:6" ht="15" x14ac:dyDescent="0.2">
      <c r="A619" s="107">
        <v>10</v>
      </c>
      <c r="B619" s="37" t="s">
        <v>80</v>
      </c>
      <c r="C619" s="107" t="s">
        <v>5</v>
      </c>
      <c r="D619" s="36">
        <v>124</v>
      </c>
      <c r="E619" s="28">
        <v>1.73</v>
      </c>
      <c r="F619" s="65">
        <v>214.52</v>
      </c>
    </row>
    <row r="620" spans="1:6" ht="15" x14ac:dyDescent="0.2">
      <c r="A620" s="107">
        <v>11</v>
      </c>
      <c r="B620" s="37" t="s">
        <v>22</v>
      </c>
      <c r="C620" s="107" t="s">
        <v>5</v>
      </c>
      <c r="D620" s="36">
        <v>124</v>
      </c>
      <c r="E620" s="28">
        <v>0.92</v>
      </c>
      <c r="F620" s="65">
        <v>114.08</v>
      </c>
    </row>
    <row r="621" spans="1:6" ht="15" x14ac:dyDescent="0.2">
      <c r="A621" s="107">
        <v>12</v>
      </c>
      <c r="B621" s="37" t="s">
        <v>16</v>
      </c>
      <c r="C621" s="107" t="s">
        <v>5</v>
      </c>
      <c r="D621" s="36">
        <v>124</v>
      </c>
      <c r="E621" s="28">
        <v>0.71</v>
      </c>
      <c r="F621" s="65">
        <v>88.039999999999992</v>
      </c>
    </row>
    <row r="622" spans="1:6" ht="15" x14ac:dyDescent="0.2">
      <c r="A622" s="107">
        <v>13</v>
      </c>
      <c r="B622" s="37" t="s">
        <v>17</v>
      </c>
      <c r="C622" s="107" t="s">
        <v>5</v>
      </c>
      <c r="D622" s="36">
        <v>124</v>
      </c>
      <c r="E622" s="28">
        <v>0.85</v>
      </c>
      <c r="F622" s="65">
        <v>105.39999999999999</v>
      </c>
    </row>
    <row r="623" spans="1:6" ht="15" x14ac:dyDescent="0.25">
      <c r="A623" s="48"/>
      <c r="B623" s="39"/>
      <c r="C623" s="39"/>
      <c r="D623" s="40"/>
      <c r="E623" s="72" t="s">
        <v>81</v>
      </c>
      <c r="F623" s="73">
        <v>31583.145600000007</v>
      </c>
    </row>
    <row r="624" spans="1:6" ht="15" x14ac:dyDescent="0.2">
      <c r="A624" s="39"/>
      <c r="B624" s="39"/>
      <c r="C624" s="39"/>
      <c r="E624" s="74" t="s">
        <v>82</v>
      </c>
      <c r="F624" s="73">
        <v>6316.6291200000014</v>
      </c>
    </row>
    <row r="625" spans="1:6" ht="15" x14ac:dyDescent="0.25">
      <c r="A625" s="49"/>
      <c r="B625" s="91"/>
      <c r="C625" s="91"/>
      <c r="D625" s="86"/>
      <c r="E625" s="75" t="s">
        <v>83</v>
      </c>
      <c r="F625" s="73">
        <v>37899.774720000009</v>
      </c>
    </row>
    <row r="627" spans="1:6" ht="14.25" x14ac:dyDescent="0.2">
      <c r="A627" s="740" t="s">
        <v>100</v>
      </c>
      <c r="B627" s="740"/>
      <c r="C627" s="740"/>
      <c r="D627" s="740"/>
      <c r="E627" s="740"/>
      <c r="F627" s="740"/>
    </row>
    <row r="628" spans="1:6" ht="14.25" x14ac:dyDescent="0.2">
      <c r="A628" s="740"/>
      <c r="B628" s="740"/>
      <c r="C628" s="740"/>
      <c r="D628" s="740"/>
      <c r="E628" s="740"/>
      <c r="F628" s="740"/>
    </row>
    <row r="629" spans="1:6" ht="14.25" x14ac:dyDescent="0.2">
      <c r="A629" s="53" t="s">
        <v>1</v>
      </c>
      <c r="B629" s="54" t="s">
        <v>2</v>
      </c>
      <c r="C629" s="55" t="s">
        <v>3</v>
      </c>
      <c r="D629" s="54" t="s">
        <v>9</v>
      </c>
      <c r="E629" s="54" t="s">
        <v>13</v>
      </c>
      <c r="F629" s="56" t="s">
        <v>15</v>
      </c>
    </row>
    <row r="630" spans="1:6" ht="14.25" x14ac:dyDescent="0.2">
      <c r="A630" s="57" t="s">
        <v>4</v>
      </c>
      <c r="B630" s="58"/>
      <c r="C630" s="59"/>
      <c r="D630" s="58"/>
      <c r="E630" s="60" t="s">
        <v>14</v>
      </c>
      <c r="F630" s="61"/>
    </row>
    <row r="631" spans="1:6" ht="15" x14ac:dyDescent="0.2">
      <c r="A631" s="44">
        <v>1</v>
      </c>
      <c r="B631" s="44">
        <v>2</v>
      </c>
      <c r="C631" s="44">
        <v>3</v>
      </c>
      <c r="D631" s="44">
        <v>4</v>
      </c>
      <c r="E631" s="44">
        <v>5</v>
      </c>
      <c r="F631" s="44">
        <v>6</v>
      </c>
    </row>
    <row r="632" spans="1:6" ht="15" x14ac:dyDescent="0.25">
      <c r="A632" s="62" t="s">
        <v>40</v>
      </c>
      <c r="B632" s="62" t="s">
        <v>41</v>
      </c>
      <c r="C632" s="63"/>
      <c r="D632" s="87"/>
      <c r="E632" s="87"/>
      <c r="F632" s="64"/>
    </row>
    <row r="633" spans="1:6" ht="15" x14ac:dyDescent="0.2">
      <c r="A633" s="107">
        <v>1</v>
      </c>
      <c r="B633" s="35" t="s">
        <v>48</v>
      </c>
      <c r="C633" s="107" t="s">
        <v>5</v>
      </c>
      <c r="D633" s="89">
        <v>362</v>
      </c>
      <c r="E633" s="89">
        <v>3.55</v>
      </c>
      <c r="F633" s="65">
        <v>1285.0999999999999</v>
      </c>
    </row>
    <row r="634" spans="1:6" ht="30" x14ac:dyDescent="0.2">
      <c r="A634" s="107">
        <v>2</v>
      </c>
      <c r="B634" s="35" t="s">
        <v>42</v>
      </c>
      <c r="C634" s="107" t="s">
        <v>274</v>
      </c>
      <c r="D634" s="89">
        <v>138.80000000000001</v>
      </c>
      <c r="E634" s="89">
        <v>5.43</v>
      </c>
      <c r="F634" s="65">
        <v>753.68399999999997</v>
      </c>
    </row>
    <row r="635" spans="1:6" ht="15" x14ac:dyDescent="0.2">
      <c r="A635" s="107">
        <v>3</v>
      </c>
      <c r="B635" s="35" t="s">
        <v>0</v>
      </c>
      <c r="C635" s="107" t="s">
        <v>5</v>
      </c>
      <c r="D635" s="89">
        <v>10</v>
      </c>
      <c r="E635" s="3">
        <v>5.88</v>
      </c>
      <c r="F635" s="65">
        <v>58.8</v>
      </c>
    </row>
    <row r="636" spans="1:6" ht="15" x14ac:dyDescent="0.2">
      <c r="A636" s="107">
        <v>4</v>
      </c>
      <c r="B636" s="35" t="s">
        <v>25</v>
      </c>
      <c r="C636" s="107" t="s">
        <v>274</v>
      </c>
      <c r="D636" s="89">
        <v>15</v>
      </c>
      <c r="E636" s="3">
        <v>4.46</v>
      </c>
      <c r="F636" s="65">
        <v>66.900000000000006</v>
      </c>
    </row>
    <row r="637" spans="1:6" ht="30" x14ac:dyDescent="0.2">
      <c r="A637" s="107">
        <v>5</v>
      </c>
      <c r="B637" s="35" t="s">
        <v>96</v>
      </c>
      <c r="C637" s="34" t="s">
        <v>275</v>
      </c>
      <c r="D637" s="89">
        <v>15.63</v>
      </c>
      <c r="E637" s="89">
        <v>16.91</v>
      </c>
      <c r="F637" s="65">
        <v>264.30330000000004</v>
      </c>
    </row>
    <row r="638" spans="1:6" ht="30" x14ac:dyDescent="0.2">
      <c r="A638" s="737">
        <v>6</v>
      </c>
      <c r="B638" s="35" t="s">
        <v>49</v>
      </c>
      <c r="C638" s="34"/>
      <c r="D638" s="89"/>
      <c r="E638" s="90"/>
      <c r="F638" s="65"/>
    </row>
    <row r="639" spans="1:6" ht="15" x14ac:dyDescent="0.2">
      <c r="A639" s="738"/>
      <c r="B639" s="4" t="s">
        <v>104</v>
      </c>
      <c r="C639" s="34" t="s">
        <v>275</v>
      </c>
      <c r="D639" s="89">
        <v>186.66</v>
      </c>
      <c r="E639" s="6">
        <v>6.78</v>
      </c>
      <c r="F639" s="65">
        <v>1265.5548000000001</v>
      </c>
    </row>
    <row r="640" spans="1:6" ht="15" x14ac:dyDescent="0.2">
      <c r="A640" s="739"/>
      <c r="B640" s="5" t="s">
        <v>105</v>
      </c>
      <c r="C640" s="34" t="s">
        <v>275</v>
      </c>
      <c r="D640" s="89">
        <v>46.67</v>
      </c>
      <c r="E640" s="7">
        <v>24.85</v>
      </c>
      <c r="F640" s="65">
        <v>1159.7495000000001</v>
      </c>
    </row>
    <row r="641" spans="1:6" ht="30" x14ac:dyDescent="0.2">
      <c r="A641" s="108">
        <v>7</v>
      </c>
      <c r="B641" s="46" t="s">
        <v>26</v>
      </c>
      <c r="C641" s="34" t="s">
        <v>275</v>
      </c>
      <c r="D641" s="89">
        <v>46.67</v>
      </c>
      <c r="E641" s="8">
        <v>6.49</v>
      </c>
      <c r="F641" s="65">
        <v>302.88830000000002</v>
      </c>
    </row>
    <row r="642" spans="1:6" ht="15" x14ac:dyDescent="0.2">
      <c r="A642" s="107">
        <v>8</v>
      </c>
      <c r="B642" s="47" t="s">
        <v>27</v>
      </c>
      <c r="C642" s="34" t="s">
        <v>275</v>
      </c>
      <c r="D642" s="89">
        <v>46.67</v>
      </c>
      <c r="E642" s="9">
        <v>4.8899999999999997</v>
      </c>
      <c r="F642" s="65">
        <v>228.21629999999999</v>
      </c>
    </row>
    <row r="643" spans="1:6" ht="30" x14ac:dyDescent="0.2">
      <c r="A643" s="108">
        <v>9</v>
      </c>
      <c r="B643" s="43" t="s">
        <v>95</v>
      </c>
      <c r="C643" s="34" t="s">
        <v>275</v>
      </c>
      <c r="D643" s="89">
        <v>233.33</v>
      </c>
      <c r="E643" s="10">
        <v>14.6</v>
      </c>
      <c r="F643" s="65">
        <v>3406.6179999999999</v>
      </c>
    </row>
    <row r="644" spans="1:6" ht="15" x14ac:dyDescent="0.2">
      <c r="A644" s="107">
        <v>10</v>
      </c>
      <c r="B644" s="37" t="s">
        <v>276</v>
      </c>
      <c r="C644" s="107" t="s">
        <v>274</v>
      </c>
      <c r="D644" s="89">
        <v>289.8</v>
      </c>
      <c r="E644" s="11">
        <v>4.2300000000000004</v>
      </c>
      <c r="F644" s="65">
        <v>1225.8540000000003</v>
      </c>
    </row>
    <row r="645" spans="1:6" ht="60" x14ac:dyDescent="0.2">
      <c r="A645" s="108">
        <v>11</v>
      </c>
      <c r="B645" s="84" t="s">
        <v>84</v>
      </c>
      <c r="C645" s="34" t="s">
        <v>275</v>
      </c>
      <c r="D645" s="89">
        <v>57.46</v>
      </c>
      <c r="E645" s="12">
        <v>41.85</v>
      </c>
      <c r="F645" s="65">
        <v>2404.701</v>
      </c>
    </row>
    <row r="646" spans="1:6" ht="45" x14ac:dyDescent="0.2">
      <c r="A646" s="107">
        <v>12</v>
      </c>
      <c r="B646" s="85" t="s">
        <v>148</v>
      </c>
      <c r="C646" s="34" t="s">
        <v>275</v>
      </c>
      <c r="D646" s="89">
        <v>108.22</v>
      </c>
      <c r="E646" s="13">
        <v>40.200000000000003</v>
      </c>
      <c r="F646" s="65">
        <v>4350.4440000000004</v>
      </c>
    </row>
    <row r="647" spans="1:6" ht="15" x14ac:dyDescent="0.2">
      <c r="A647" s="108">
        <v>13</v>
      </c>
      <c r="B647" s="37" t="s">
        <v>7</v>
      </c>
      <c r="C647" s="107" t="s">
        <v>8</v>
      </c>
      <c r="D647" s="36">
        <v>3</v>
      </c>
      <c r="E647" s="14">
        <v>82.8</v>
      </c>
      <c r="F647" s="65">
        <v>248.39999999999998</v>
      </c>
    </row>
    <row r="648" spans="1:6" ht="15" x14ac:dyDescent="0.25">
      <c r="A648" s="107">
        <v>14</v>
      </c>
      <c r="B648" s="32" t="s">
        <v>106</v>
      </c>
      <c r="C648" s="83" t="s">
        <v>5</v>
      </c>
      <c r="D648" s="89">
        <v>10</v>
      </c>
      <c r="E648" s="15">
        <v>35.97</v>
      </c>
      <c r="F648" s="65">
        <v>359.7</v>
      </c>
    </row>
    <row r="649" spans="1:6" ht="15" x14ac:dyDescent="0.2">
      <c r="A649" s="108">
        <v>15</v>
      </c>
      <c r="B649" s="38" t="s">
        <v>85</v>
      </c>
      <c r="C649" s="107" t="s">
        <v>274</v>
      </c>
      <c r="D649" s="89">
        <v>15</v>
      </c>
      <c r="E649" s="15">
        <v>43.88</v>
      </c>
      <c r="F649" s="65">
        <v>658.2</v>
      </c>
    </row>
    <row r="650" spans="1:6" ht="30" x14ac:dyDescent="0.2">
      <c r="A650" s="107">
        <v>16</v>
      </c>
      <c r="B650" s="31" t="s">
        <v>101</v>
      </c>
      <c r="C650" s="107" t="s">
        <v>12</v>
      </c>
      <c r="D650" s="89">
        <v>13.32</v>
      </c>
      <c r="E650" s="16">
        <v>189.85</v>
      </c>
      <c r="F650" s="65">
        <v>2528.8020000000001</v>
      </c>
    </row>
    <row r="651" spans="1:6" ht="15" x14ac:dyDescent="0.2">
      <c r="A651" s="108">
        <v>17</v>
      </c>
      <c r="B651" s="31" t="s">
        <v>124</v>
      </c>
      <c r="C651" s="107" t="s">
        <v>274</v>
      </c>
      <c r="D651" s="89">
        <v>138.80000000000001</v>
      </c>
      <c r="E651" s="16">
        <v>1.8</v>
      </c>
      <c r="F651" s="65">
        <v>249.84000000000003</v>
      </c>
    </row>
    <row r="652" spans="1:6" ht="15" x14ac:dyDescent="0.2">
      <c r="A652" s="107">
        <v>18</v>
      </c>
      <c r="B652" s="31" t="s">
        <v>125</v>
      </c>
      <c r="C652" s="107" t="s">
        <v>274</v>
      </c>
      <c r="D652" s="89">
        <v>138.80000000000001</v>
      </c>
      <c r="E652" s="16">
        <v>1.58</v>
      </c>
      <c r="F652" s="65">
        <v>219.30400000000003</v>
      </c>
    </row>
    <row r="653" spans="1:6" ht="30" x14ac:dyDescent="0.2">
      <c r="A653" s="108">
        <v>19</v>
      </c>
      <c r="B653" s="31" t="s">
        <v>102</v>
      </c>
      <c r="C653" s="68" t="s">
        <v>12</v>
      </c>
      <c r="D653" s="89">
        <v>12.77</v>
      </c>
      <c r="E653" s="16">
        <v>180.98</v>
      </c>
      <c r="F653" s="65">
        <v>2311.1145999999999</v>
      </c>
    </row>
    <row r="654" spans="1:6" ht="30" x14ac:dyDescent="0.2">
      <c r="A654" s="107">
        <v>20</v>
      </c>
      <c r="B654" s="22" t="s">
        <v>103</v>
      </c>
      <c r="C654" s="23" t="s">
        <v>12</v>
      </c>
      <c r="D654" s="89">
        <v>18.32</v>
      </c>
      <c r="E654" s="30">
        <v>145.56</v>
      </c>
      <c r="F654" s="65">
        <v>2666.6592000000001</v>
      </c>
    </row>
    <row r="655" spans="1:6" ht="45" x14ac:dyDescent="0.2">
      <c r="A655" s="108">
        <v>21</v>
      </c>
      <c r="B655" s="92" t="s">
        <v>151</v>
      </c>
      <c r="C655" s="68" t="s">
        <v>275</v>
      </c>
      <c r="D655" s="89">
        <v>63.85</v>
      </c>
      <c r="E655" s="13">
        <v>40.200000000000003</v>
      </c>
      <c r="F655" s="65">
        <v>2566.7700000000004</v>
      </c>
    </row>
    <row r="656" spans="1:6" ht="15" x14ac:dyDescent="0.2">
      <c r="A656" s="107">
        <v>22</v>
      </c>
      <c r="B656" s="67" t="s">
        <v>65</v>
      </c>
      <c r="C656" s="106" t="s">
        <v>5</v>
      </c>
      <c r="D656" s="89">
        <v>362</v>
      </c>
      <c r="E656" s="19">
        <v>3.15</v>
      </c>
      <c r="F656" s="65">
        <v>1140.3</v>
      </c>
    </row>
    <row r="657" spans="1:6" ht="15" x14ac:dyDescent="0.2">
      <c r="A657" s="107"/>
      <c r="B657" s="69"/>
      <c r="C657" s="70"/>
      <c r="D657" s="79"/>
      <c r="E657" s="71"/>
      <c r="F657" s="65"/>
    </row>
    <row r="658" spans="1:6" ht="15" x14ac:dyDescent="0.25">
      <c r="A658" s="62" t="s">
        <v>43</v>
      </c>
      <c r="B658" s="62" t="s">
        <v>44</v>
      </c>
      <c r="C658" s="63"/>
      <c r="D658" s="88"/>
      <c r="E658" s="88"/>
      <c r="F658" s="65"/>
    </row>
    <row r="659" spans="1:6" ht="15" x14ac:dyDescent="0.25">
      <c r="A659" s="107">
        <v>1</v>
      </c>
      <c r="B659" s="77" t="s">
        <v>23</v>
      </c>
      <c r="C659" s="34" t="s">
        <v>5</v>
      </c>
      <c r="D659" s="36">
        <v>161</v>
      </c>
      <c r="E659" s="25">
        <v>22.18</v>
      </c>
      <c r="F659" s="65">
        <v>3570.98</v>
      </c>
    </row>
    <row r="660" spans="1:6" ht="15" x14ac:dyDescent="0.2">
      <c r="A660" s="107">
        <v>2</v>
      </c>
      <c r="B660" s="26" t="s">
        <v>86</v>
      </c>
      <c r="C660" s="107" t="s">
        <v>6</v>
      </c>
      <c r="D660" s="36">
        <v>1</v>
      </c>
      <c r="E660" s="89">
        <v>155.88999999999999</v>
      </c>
      <c r="F660" s="65">
        <v>155.88999999999999</v>
      </c>
    </row>
    <row r="661" spans="1:6" ht="15" x14ac:dyDescent="0.2">
      <c r="A661" s="107">
        <v>3</v>
      </c>
      <c r="B661" s="37" t="s">
        <v>24</v>
      </c>
      <c r="C661" s="107" t="s">
        <v>6</v>
      </c>
      <c r="D661" s="36">
        <v>2</v>
      </c>
      <c r="E661" s="25">
        <v>69</v>
      </c>
      <c r="F661" s="65">
        <v>138</v>
      </c>
    </row>
    <row r="662" spans="1:6" ht="15" x14ac:dyDescent="0.2">
      <c r="A662" s="107">
        <v>4</v>
      </c>
      <c r="B662" s="37" t="s">
        <v>18</v>
      </c>
      <c r="C662" s="78" t="s">
        <v>6</v>
      </c>
      <c r="D662" s="36">
        <v>1</v>
      </c>
      <c r="E662" s="25">
        <v>26.13</v>
      </c>
      <c r="F662" s="65">
        <v>26.13</v>
      </c>
    </row>
    <row r="663" spans="1:6" ht="30" x14ac:dyDescent="0.2">
      <c r="A663" s="107">
        <v>5</v>
      </c>
      <c r="B663" s="43" t="s">
        <v>19</v>
      </c>
      <c r="C663" s="107" t="s">
        <v>6</v>
      </c>
      <c r="D663" s="36">
        <v>1</v>
      </c>
      <c r="E663" s="18">
        <v>460.86</v>
      </c>
      <c r="F663" s="65">
        <v>460.86</v>
      </c>
    </row>
    <row r="664" spans="1:6" ht="30" x14ac:dyDescent="0.25">
      <c r="A664" s="107">
        <v>6</v>
      </c>
      <c r="B664" s="81" t="s">
        <v>45</v>
      </c>
      <c r="C664" s="107" t="s">
        <v>6</v>
      </c>
      <c r="D664" s="36">
        <v>1</v>
      </c>
      <c r="E664" s="17">
        <v>29.36</v>
      </c>
      <c r="F664" s="65">
        <v>29.36</v>
      </c>
    </row>
    <row r="665" spans="1:6" ht="15" x14ac:dyDescent="0.2">
      <c r="A665" s="107">
        <v>7</v>
      </c>
      <c r="B665" s="37" t="s">
        <v>20</v>
      </c>
      <c r="C665" s="107" t="s">
        <v>6</v>
      </c>
      <c r="D665" s="36">
        <v>1</v>
      </c>
      <c r="E665" s="21">
        <v>870.85</v>
      </c>
      <c r="F665" s="65">
        <v>870.85</v>
      </c>
    </row>
    <row r="666" spans="1:6" ht="15" x14ac:dyDescent="0.2">
      <c r="A666" s="107">
        <v>8</v>
      </c>
      <c r="B666" s="37" t="s">
        <v>21</v>
      </c>
      <c r="C666" s="107" t="s">
        <v>6</v>
      </c>
      <c r="D666" s="36">
        <v>4</v>
      </c>
      <c r="E666" s="27">
        <v>25.6</v>
      </c>
      <c r="F666" s="65">
        <v>102.4</v>
      </c>
    </row>
    <row r="667" spans="1:6" ht="15" x14ac:dyDescent="0.2">
      <c r="A667" s="107">
        <v>9</v>
      </c>
      <c r="B667" s="37" t="s">
        <v>97</v>
      </c>
      <c r="C667" s="107" t="s">
        <v>6</v>
      </c>
      <c r="D667" s="36">
        <v>4</v>
      </c>
      <c r="E667" s="89">
        <v>272.56</v>
      </c>
      <c r="F667" s="65">
        <v>1090.24</v>
      </c>
    </row>
    <row r="668" spans="1:6" ht="15" x14ac:dyDescent="0.2">
      <c r="A668" s="107">
        <v>10</v>
      </c>
      <c r="B668" s="37" t="s">
        <v>98</v>
      </c>
      <c r="C668" s="107" t="s">
        <v>6</v>
      </c>
      <c r="D668" s="36">
        <v>3</v>
      </c>
      <c r="E668" s="89">
        <v>256.11</v>
      </c>
      <c r="F668" s="65">
        <v>768.33</v>
      </c>
    </row>
    <row r="669" spans="1:6" ht="15" x14ac:dyDescent="0.2">
      <c r="A669" s="107">
        <v>11</v>
      </c>
      <c r="B669" s="37" t="s">
        <v>99</v>
      </c>
      <c r="C669" s="107" t="s">
        <v>6</v>
      </c>
      <c r="D669" s="36">
        <v>3</v>
      </c>
      <c r="E669" s="89">
        <v>241.75</v>
      </c>
      <c r="F669" s="65">
        <v>725.25</v>
      </c>
    </row>
    <row r="670" spans="1:6" ht="15" x14ac:dyDescent="0.2">
      <c r="A670" s="107">
        <v>12</v>
      </c>
      <c r="B670" s="37" t="s">
        <v>51</v>
      </c>
      <c r="C670" s="107" t="s">
        <v>6</v>
      </c>
      <c r="D670" s="36">
        <v>8</v>
      </c>
      <c r="E670" s="25">
        <v>29.65</v>
      </c>
      <c r="F670" s="65">
        <v>237.2</v>
      </c>
    </row>
    <row r="671" spans="1:6" ht="15" x14ac:dyDescent="0.2">
      <c r="A671" s="107">
        <v>13</v>
      </c>
      <c r="B671" s="37" t="s">
        <v>80</v>
      </c>
      <c r="C671" s="107" t="s">
        <v>5</v>
      </c>
      <c r="D671" s="36">
        <v>161</v>
      </c>
      <c r="E671" s="28">
        <v>1.73</v>
      </c>
      <c r="F671" s="65">
        <v>278.52999999999997</v>
      </c>
    </row>
    <row r="672" spans="1:6" ht="15" x14ac:dyDescent="0.2">
      <c r="A672" s="107">
        <v>14</v>
      </c>
      <c r="B672" s="37" t="s">
        <v>22</v>
      </c>
      <c r="C672" s="107" t="s">
        <v>5</v>
      </c>
      <c r="D672" s="36">
        <v>161</v>
      </c>
      <c r="E672" s="28">
        <v>0.92</v>
      </c>
      <c r="F672" s="65">
        <v>148.12</v>
      </c>
    </row>
    <row r="673" spans="1:6" ht="15" x14ac:dyDescent="0.2">
      <c r="A673" s="107">
        <v>15</v>
      </c>
      <c r="B673" s="37" t="s">
        <v>16</v>
      </c>
      <c r="C673" s="107" t="s">
        <v>5</v>
      </c>
      <c r="D673" s="36">
        <v>161</v>
      </c>
      <c r="E673" s="28">
        <v>0.71</v>
      </c>
      <c r="F673" s="65">
        <v>114.30999999999999</v>
      </c>
    </row>
    <row r="674" spans="1:6" ht="15" x14ac:dyDescent="0.2">
      <c r="A674" s="107">
        <v>16</v>
      </c>
      <c r="B674" s="37" t="s">
        <v>17</v>
      </c>
      <c r="C674" s="107" t="s">
        <v>5</v>
      </c>
      <c r="D674" s="36">
        <v>161</v>
      </c>
      <c r="E674" s="28">
        <v>0.85</v>
      </c>
      <c r="F674" s="65">
        <v>136.85</v>
      </c>
    </row>
    <row r="675" spans="1:6" ht="15" x14ac:dyDescent="0.25">
      <c r="A675" s="48"/>
      <c r="B675" s="39"/>
      <c r="C675" s="39"/>
      <c r="D675" s="40"/>
      <c r="E675" s="72" t="s">
        <v>81</v>
      </c>
      <c r="F675" s="73">
        <v>38575.203000000001</v>
      </c>
    </row>
    <row r="676" spans="1:6" ht="15" x14ac:dyDescent="0.2">
      <c r="A676" s="39"/>
      <c r="B676" s="39"/>
      <c r="C676" s="39"/>
      <c r="E676" s="74" t="s">
        <v>82</v>
      </c>
      <c r="F676" s="73">
        <v>7715.0406000000003</v>
      </c>
    </row>
    <row r="677" spans="1:6" ht="15" x14ac:dyDescent="0.25">
      <c r="A677" s="49"/>
      <c r="B677" s="91"/>
      <c r="C677" s="91"/>
      <c r="D677" s="86"/>
      <c r="E677" s="75" t="s">
        <v>83</v>
      </c>
      <c r="F677" s="73">
        <v>46290.243600000002</v>
      </c>
    </row>
    <row r="679" spans="1:6" ht="29.25" customHeight="1" x14ac:dyDescent="0.2">
      <c r="A679" s="740" t="s">
        <v>169</v>
      </c>
      <c r="B679" s="740"/>
      <c r="C679" s="740"/>
      <c r="D679" s="740"/>
      <c r="E679" s="740"/>
      <c r="F679" s="740"/>
    </row>
    <row r="680" spans="1:6" ht="14.25" x14ac:dyDescent="0.2">
      <c r="A680" s="740"/>
      <c r="B680" s="740"/>
      <c r="C680" s="740"/>
      <c r="D680" s="740"/>
      <c r="E680" s="740"/>
      <c r="F680" s="740"/>
    </row>
    <row r="681" spans="1:6" ht="14.25" x14ac:dyDescent="0.2">
      <c r="A681" s="53" t="s">
        <v>1</v>
      </c>
      <c r="B681" s="54" t="s">
        <v>2</v>
      </c>
      <c r="C681" s="55" t="s">
        <v>3</v>
      </c>
      <c r="D681" s="54" t="s">
        <v>9</v>
      </c>
      <c r="E681" s="54" t="s">
        <v>13</v>
      </c>
      <c r="F681" s="56" t="s">
        <v>15</v>
      </c>
    </row>
    <row r="682" spans="1:6" ht="14.25" x14ac:dyDescent="0.2">
      <c r="A682" s="57" t="s">
        <v>4</v>
      </c>
      <c r="B682" s="58"/>
      <c r="C682" s="59"/>
      <c r="D682" s="58"/>
      <c r="E682" s="60" t="s">
        <v>14</v>
      </c>
      <c r="F682" s="61"/>
    </row>
    <row r="683" spans="1:6" ht="15" x14ac:dyDescent="0.2">
      <c r="A683" s="44">
        <v>1</v>
      </c>
      <c r="B683" s="44">
        <v>2</v>
      </c>
      <c r="C683" s="44">
        <v>3</v>
      </c>
      <c r="D683" s="44">
        <v>4</v>
      </c>
      <c r="E683" s="44">
        <v>5</v>
      </c>
      <c r="F683" s="44">
        <v>6</v>
      </c>
    </row>
    <row r="684" spans="1:6" ht="15" x14ac:dyDescent="0.25">
      <c r="A684" s="62" t="s">
        <v>40</v>
      </c>
      <c r="B684" s="62" t="s">
        <v>41</v>
      </c>
      <c r="C684" s="63"/>
      <c r="D684" s="87"/>
      <c r="E684" s="87"/>
      <c r="F684" s="64"/>
    </row>
    <row r="685" spans="1:6" ht="15" x14ac:dyDescent="0.2">
      <c r="A685" s="107">
        <v>1</v>
      </c>
      <c r="B685" s="35" t="s">
        <v>48</v>
      </c>
      <c r="C685" s="107" t="s">
        <v>5</v>
      </c>
      <c r="D685" s="89">
        <v>1704</v>
      </c>
      <c r="E685" s="89">
        <v>3.55</v>
      </c>
      <c r="F685" s="65">
        <v>6049.2</v>
      </c>
    </row>
    <row r="686" spans="1:6" ht="30" x14ac:dyDescent="0.2">
      <c r="A686" s="107">
        <v>2</v>
      </c>
      <c r="B686" s="35" t="s">
        <v>42</v>
      </c>
      <c r="C686" s="107" t="s">
        <v>274</v>
      </c>
      <c r="D686" s="89">
        <v>639.6</v>
      </c>
      <c r="E686" s="89">
        <v>5.43</v>
      </c>
      <c r="F686" s="65">
        <v>3473.0279999999998</v>
      </c>
    </row>
    <row r="687" spans="1:6" ht="15" x14ac:dyDescent="0.2">
      <c r="A687" s="107">
        <v>3</v>
      </c>
      <c r="B687" s="35" t="s">
        <v>0</v>
      </c>
      <c r="C687" s="107" t="s">
        <v>5</v>
      </c>
      <c r="D687" s="89">
        <v>40</v>
      </c>
      <c r="E687" s="3">
        <v>5.88</v>
      </c>
      <c r="F687" s="65">
        <v>235.2</v>
      </c>
    </row>
    <row r="688" spans="1:6" ht="15" x14ac:dyDescent="0.2">
      <c r="A688" s="107">
        <v>4</v>
      </c>
      <c r="B688" s="35" t="s">
        <v>25</v>
      </c>
      <c r="C688" s="107" t="s">
        <v>274</v>
      </c>
      <c r="D688" s="89">
        <v>116</v>
      </c>
      <c r="E688" s="3">
        <v>4.46</v>
      </c>
      <c r="F688" s="65">
        <v>517.36</v>
      </c>
    </row>
    <row r="689" spans="1:6" ht="30" x14ac:dyDescent="0.2">
      <c r="A689" s="107">
        <v>5</v>
      </c>
      <c r="B689" s="35" t="s">
        <v>96</v>
      </c>
      <c r="C689" s="34" t="s">
        <v>275</v>
      </c>
      <c r="D689" s="89">
        <v>73.760000000000005</v>
      </c>
      <c r="E689" s="89">
        <v>16.91</v>
      </c>
      <c r="F689" s="65">
        <v>1247.2816</v>
      </c>
    </row>
    <row r="690" spans="1:6" ht="30" x14ac:dyDescent="0.2">
      <c r="A690" s="737">
        <v>6</v>
      </c>
      <c r="B690" s="35" t="s">
        <v>49</v>
      </c>
      <c r="C690" s="34"/>
      <c r="D690" s="89"/>
      <c r="E690" s="90"/>
      <c r="F690" s="65"/>
    </row>
    <row r="691" spans="1:6" ht="15" x14ac:dyDescent="0.2">
      <c r="A691" s="738"/>
      <c r="B691" s="4" t="s">
        <v>104</v>
      </c>
      <c r="C691" s="34" t="s">
        <v>275</v>
      </c>
      <c r="D691" s="89">
        <v>904.29</v>
      </c>
      <c r="E691" s="6">
        <v>6.78</v>
      </c>
      <c r="F691" s="65">
        <v>6131.0861999999997</v>
      </c>
    </row>
    <row r="692" spans="1:6" ht="15" x14ac:dyDescent="0.2">
      <c r="A692" s="739"/>
      <c r="B692" s="5" t="s">
        <v>105</v>
      </c>
      <c r="C692" s="34" t="s">
        <v>275</v>
      </c>
      <c r="D692" s="89">
        <v>226.07</v>
      </c>
      <c r="E692" s="7">
        <v>24.85</v>
      </c>
      <c r="F692" s="65">
        <v>5617.8395</v>
      </c>
    </row>
    <row r="693" spans="1:6" ht="30" x14ac:dyDescent="0.2">
      <c r="A693" s="108">
        <v>7</v>
      </c>
      <c r="B693" s="46" t="s">
        <v>26</v>
      </c>
      <c r="C693" s="34" t="s">
        <v>275</v>
      </c>
      <c r="D693" s="89">
        <v>226.07</v>
      </c>
      <c r="E693" s="8">
        <v>6.49</v>
      </c>
      <c r="F693" s="65">
        <v>1467.1943000000001</v>
      </c>
    </row>
    <row r="694" spans="1:6" ht="15" x14ac:dyDescent="0.2">
      <c r="A694" s="107">
        <v>8</v>
      </c>
      <c r="B694" s="47" t="s">
        <v>27</v>
      </c>
      <c r="C694" s="34" t="s">
        <v>275</v>
      </c>
      <c r="D694" s="89">
        <v>226.07</v>
      </c>
      <c r="E694" s="9">
        <v>4.8899999999999997</v>
      </c>
      <c r="F694" s="65">
        <v>1105.4822999999999</v>
      </c>
    </row>
    <row r="695" spans="1:6" ht="30" x14ac:dyDescent="0.2">
      <c r="A695" s="108">
        <v>9</v>
      </c>
      <c r="B695" s="43" t="s">
        <v>95</v>
      </c>
      <c r="C695" s="34" t="s">
        <v>275</v>
      </c>
      <c r="D695" s="89">
        <v>1130.3599999999999</v>
      </c>
      <c r="E695" s="10">
        <v>14.6</v>
      </c>
      <c r="F695" s="65">
        <v>16503.255999999998</v>
      </c>
    </row>
    <row r="696" spans="1:6" ht="15" x14ac:dyDescent="0.2">
      <c r="A696" s="107">
        <v>10</v>
      </c>
      <c r="B696" s="37" t="s">
        <v>276</v>
      </c>
      <c r="C696" s="107" t="s">
        <v>274</v>
      </c>
      <c r="D696" s="89">
        <v>1281.5999999999999</v>
      </c>
      <c r="E696" s="11">
        <v>4.2300000000000004</v>
      </c>
      <c r="F696" s="65">
        <v>5421.1680000000006</v>
      </c>
    </row>
    <row r="697" spans="1:6" ht="60" x14ac:dyDescent="0.2">
      <c r="A697" s="108">
        <v>11</v>
      </c>
      <c r="B697" s="84" t="s">
        <v>84</v>
      </c>
      <c r="C697" s="34" t="s">
        <v>275</v>
      </c>
      <c r="D697" s="89">
        <v>316.48</v>
      </c>
      <c r="E697" s="12">
        <v>41.85</v>
      </c>
      <c r="F697" s="65">
        <v>13244.688000000002</v>
      </c>
    </row>
    <row r="698" spans="1:6" ht="45" x14ac:dyDescent="0.2">
      <c r="A698" s="107">
        <v>12</v>
      </c>
      <c r="B698" s="85" t="s">
        <v>148</v>
      </c>
      <c r="C698" s="34" t="s">
        <v>275</v>
      </c>
      <c r="D698" s="89">
        <v>494.95</v>
      </c>
      <c r="E698" s="13">
        <v>40.200000000000003</v>
      </c>
      <c r="F698" s="65">
        <v>19896.990000000002</v>
      </c>
    </row>
    <row r="699" spans="1:6" ht="30" x14ac:dyDescent="0.2">
      <c r="A699" s="107">
        <v>13</v>
      </c>
      <c r="B699" s="95" t="s">
        <v>150</v>
      </c>
      <c r="C699" s="34" t="s">
        <v>275</v>
      </c>
      <c r="D699" s="89">
        <v>8.93</v>
      </c>
      <c r="E699" s="13">
        <v>15.72</v>
      </c>
      <c r="F699" s="65">
        <v>140.37960000000001</v>
      </c>
    </row>
    <row r="700" spans="1:6" ht="15" x14ac:dyDescent="0.2">
      <c r="A700" s="108">
        <v>13</v>
      </c>
      <c r="B700" s="37" t="s">
        <v>7</v>
      </c>
      <c r="C700" s="107" t="s">
        <v>8</v>
      </c>
      <c r="D700" s="36">
        <v>14</v>
      </c>
      <c r="E700" s="14">
        <v>82.8</v>
      </c>
      <c r="F700" s="65">
        <v>1159.2</v>
      </c>
    </row>
    <row r="701" spans="1:6" ht="15" x14ac:dyDescent="0.25">
      <c r="A701" s="107">
        <v>14</v>
      </c>
      <c r="B701" s="32" t="s">
        <v>106</v>
      </c>
      <c r="C701" s="83" t="s">
        <v>5</v>
      </c>
      <c r="D701" s="89">
        <v>40</v>
      </c>
      <c r="E701" s="15">
        <v>35.97</v>
      </c>
      <c r="F701" s="65">
        <v>1438.8</v>
      </c>
    </row>
    <row r="702" spans="1:6" ht="15" x14ac:dyDescent="0.2">
      <c r="A702" s="108">
        <v>15</v>
      </c>
      <c r="B702" s="38" t="s">
        <v>85</v>
      </c>
      <c r="C702" s="107" t="s">
        <v>274</v>
      </c>
      <c r="D702" s="89">
        <v>116</v>
      </c>
      <c r="E702" s="15">
        <v>43.88</v>
      </c>
      <c r="F702" s="65">
        <v>5090.08</v>
      </c>
    </row>
    <row r="703" spans="1:6" ht="30" x14ac:dyDescent="0.2">
      <c r="A703" s="107">
        <v>16</v>
      </c>
      <c r="B703" s="31" t="s">
        <v>101</v>
      </c>
      <c r="C703" s="107" t="s">
        <v>12</v>
      </c>
      <c r="D703" s="89">
        <v>61.4</v>
      </c>
      <c r="E703" s="16">
        <v>189.85</v>
      </c>
      <c r="F703" s="65">
        <v>11656.789999999999</v>
      </c>
    </row>
    <row r="704" spans="1:6" ht="15" x14ac:dyDescent="0.2">
      <c r="A704" s="108">
        <v>17</v>
      </c>
      <c r="B704" s="31" t="s">
        <v>124</v>
      </c>
      <c r="C704" s="107" t="s">
        <v>274</v>
      </c>
      <c r="D704" s="89">
        <v>639.6</v>
      </c>
      <c r="E704" s="16">
        <v>1.8</v>
      </c>
      <c r="F704" s="65">
        <v>1151.28</v>
      </c>
    </row>
    <row r="705" spans="1:6" ht="15" x14ac:dyDescent="0.2">
      <c r="A705" s="107">
        <v>18</v>
      </c>
      <c r="B705" s="31" t="s">
        <v>125</v>
      </c>
      <c r="C705" s="107" t="s">
        <v>274</v>
      </c>
      <c r="D705" s="89">
        <v>639.6</v>
      </c>
      <c r="E705" s="16">
        <v>1.58</v>
      </c>
      <c r="F705" s="65">
        <v>1010.5680000000001</v>
      </c>
    </row>
    <row r="706" spans="1:6" ht="30" x14ac:dyDescent="0.2">
      <c r="A706" s="108">
        <v>19</v>
      </c>
      <c r="B706" s="31" t="s">
        <v>102</v>
      </c>
      <c r="C706" s="68" t="s">
        <v>12</v>
      </c>
      <c r="D706" s="89">
        <v>58.84</v>
      </c>
      <c r="E706" s="16">
        <v>180.98</v>
      </c>
      <c r="F706" s="65">
        <v>10648.8632</v>
      </c>
    </row>
    <row r="707" spans="1:6" ht="30" x14ac:dyDescent="0.2">
      <c r="A707" s="107">
        <v>20</v>
      </c>
      <c r="B707" s="22" t="s">
        <v>103</v>
      </c>
      <c r="C707" s="23" t="s">
        <v>12</v>
      </c>
      <c r="D707" s="89">
        <v>84.43</v>
      </c>
      <c r="E707" s="30">
        <v>145.56</v>
      </c>
      <c r="F707" s="65">
        <v>12289.630800000001</v>
      </c>
    </row>
    <row r="708" spans="1:6" ht="45" x14ac:dyDescent="0.2">
      <c r="A708" s="108">
        <v>21</v>
      </c>
      <c r="B708" s="92" t="s">
        <v>151</v>
      </c>
      <c r="C708" s="68" t="s">
        <v>275</v>
      </c>
      <c r="D708" s="89">
        <v>294.22000000000003</v>
      </c>
      <c r="E708" s="13">
        <v>40.200000000000003</v>
      </c>
      <c r="F708" s="65">
        <v>11827.644000000002</v>
      </c>
    </row>
    <row r="709" spans="1:6" ht="15" x14ac:dyDescent="0.2">
      <c r="A709" s="107">
        <v>22</v>
      </c>
      <c r="B709" s="67" t="s">
        <v>65</v>
      </c>
      <c r="C709" s="106" t="s">
        <v>5</v>
      </c>
      <c r="D709" s="89">
        <v>1704</v>
      </c>
      <c r="E709" s="19">
        <v>3.15</v>
      </c>
      <c r="F709" s="65">
        <v>5367.5999999999995</v>
      </c>
    </row>
    <row r="710" spans="1:6" ht="15" x14ac:dyDescent="0.2">
      <c r="A710" s="107"/>
      <c r="B710" s="69"/>
      <c r="C710" s="70"/>
      <c r="D710" s="79"/>
      <c r="E710" s="71"/>
      <c r="F710" s="65"/>
    </row>
    <row r="711" spans="1:6" ht="15" x14ac:dyDescent="0.25">
      <c r="A711" s="62" t="s">
        <v>43</v>
      </c>
      <c r="B711" s="62" t="s">
        <v>44</v>
      </c>
      <c r="C711" s="63"/>
      <c r="D711" s="88"/>
      <c r="E711" s="88"/>
      <c r="F711" s="65"/>
    </row>
    <row r="712" spans="1:6" ht="15" x14ac:dyDescent="0.25">
      <c r="A712" s="107">
        <v>1</v>
      </c>
      <c r="B712" s="77" t="s">
        <v>122</v>
      </c>
      <c r="C712" s="34" t="s">
        <v>5</v>
      </c>
      <c r="D712" s="36">
        <v>712</v>
      </c>
      <c r="E712" s="89">
        <v>44.89</v>
      </c>
      <c r="F712" s="65">
        <v>31961.68</v>
      </c>
    </row>
    <row r="713" spans="1:6" ht="15" x14ac:dyDescent="0.2">
      <c r="A713" s="107">
        <v>2</v>
      </c>
      <c r="B713" s="26" t="s">
        <v>171</v>
      </c>
      <c r="C713" s="107" t="s">
        <v>6</v>
      </c>
      <c r="D713" s="36">
        <v>1</v>
      </c>
      <c r="E713" s="24">
        <v>351.17</v>
      </c>
      <c r="F713" s="65">
        <v>351.17</v>
      </c>
    </row>
    <row r="714" spans="1:6" ht="15" x14ac:dyDescent="0.2">
      <c r="A714" s="107">
        <v>3</v>
      </c>
      <c r="B714" s="26" t="s">
        <v>111</v>
      </c>
      <c r="C714" s="107" t="s">
        <v>6</v>
      </c>
      <c r="D714" s="36">
        <v>2</v>
      </c>
      <c r="E714" s="24">
        <v>161.52000000000001</v>
      </c>
      <c r="F714" s="65">
        <v>323.04000000000002</v>
      </c>
    </row>
    <row r="715" spans="1:6" ht="15" x14ac:dyDescent="0.2">
      <c r="A715" s="107">
        <v>4</v>
      </c>
      <c r="B715" s="26" t="s">
        <v>86</v>
      </c>
      <c r="C715" s="107" t="s">
        <v>6</v>
      </c>
      <c r="D715" s="36">
        <v>11</v>
      </c>
      <c r="E715" s="89">
        <v>161.52000000000001</v>
      </c>
      <c r="F715" s="65">
        <v>1776.72</v>
      </c>
    </row>
    <row r="716" spans="1:6" ht="15" x14ac:dyDescent="0.2">
      <c r="A716" s="107">
        <v>5</v>
      </c>
      <c r="B716" s="45" t="s">
        <v>278</v>
      </c>
      <c r="C716" s="107" t="s">
        <v>6</v>
      </c>
      <c r="D716" s="36">
        <v>3</v>
      </c>
      <c r="E716" s="89">
        <v>123.58</v>
      </c>
      <c r="F716" s="65">
        <v>370.74</v>
      </c>
    </row>
    <row r="717" spans="1:6" ht="15" x14ac:dyDescent="0.2">
      <c r="A717" s="107">
        <v>6</v>
      </c>
      <c r="B717" s="45" t="s">
        <v>277</v>
      </c>
      <c r="C717" s="107" t="s">
        <v>6</v>
      </c>
      <c r="D717" s="36">
        <v>2</v>
      </c>
      <c r="E717" s="89">
        <v>86.97</v>
      </c>
      <c r="F717" s="65">
        <v>173.94</v>
      </c>
    </row>
    <row r="718" spans="1:6" ht="15" x14ac:dyDescent="0.2">
      <c r="A718" s="107">
        <v>7</v>
      </c>
      <c r="B718" s="37" t="s">
        <v>172</v>
      </c>
      <c r="C718" s="78" t="s">
        <v>6</v>
      </c>
      <c r="D718" s="36">
        <v>1</v>
      </c>
      <c r="E718" s="25">
        <v>56.16</v>
      </c>
      <c r="F718" s="65">
        <v>56.16</v>
      </c>
    </row>
    <row r="719" spans="1:6" ht="15" x14ac:dyDescent="0.2">
      <c r="A719" s="107">
        <v>8</v>
      </c>
      <c r="B719" s="37" t="s">
        <v>113</v>
      </c>
      <c r="C719" s="78" t="s">
        <v>6</v>
      </c>
      <c r="D719" s="36">
        <v>6</v>
      </c>
      <c r="E719" s="29">
        <v>42.97</v>
      </c>
      <c r="F719" s="65">
        <v>257.82</v>
      </c>
    </row>
    <row r="720" spans="1:6" ht="15" x14ac:dyDescent="0.2">
      <c r="A720" s="107">
        <v>9</v>
      </c>
      <c r="B720" s="37" t="s">
        <v>114</v>
      </c>
      <c r="C720" s="78" t="s">
        <v>6</v>
      </c>
      <c r="D720" s="36">
        <v>3</v>
      </c>
      <c r="E720" s="29">
        <v>29.75</v>
      </c>
      <c r="F720" s="65">
        <v>89.25</v>
      </c>
    </row>
    <row r="721" spans="1:6" ht="15" x14ac:dyDescent="0.2">
      <c r="A721" s="107">
        <v>10</v>
      </c>
      <c r="B721" s="37" t="s">
        <v>18</v>
      </c>
      <c r="C721" s="78" t="s">
        <v>6</v>
      </c>
      <c r="D721" s="36">
        <v>6</v>
      </c>
      <c r="E721" s="25">
        <v>26.13</v>
      </c>
      <c r="F721" s="65">
        <v>156.78</v>
      </c>
    </row>
    <row r="722" spans="1:6" ht="30" x14ac:dyDescent="0.2">
      <c r="A722" s="107">
        <v>11</v>
      </c>
      <c r="B722" s="43" t="s">
        <v>115</v>
      </c>
      <c r="C722" s="107" t="s">
        <v>6</v>
      </c>
      <c r="D722" s="36">
        <v>3</v>
      </c>
      <c r="E722" s="18">
        <v>590.89</v>
      </c>
      <c r="F722" s="65">
        <v>1772.67</v>
      </c>
    </row>
    <row r="723" spans="1:6" ht="30" x14ac:dyDescent="0.2">
      <c r="A723" s="107">
        <v>12</v>
      </c>
      <c r="B723" s="43" t="s">
        <v>116</v>
      </c>
      <c r="C723" s="107" t="s">
        <v>6</v>
      </c>
      <c r="D723" s="36">
        <v>1</v>
      </c>
      <c r="E723" s="18">
        <v>531.28</v>
      </c>
      <c r="F723" s="65">
        <v>531.28</v>
      </c>
    </row>
    <row r="724" spans="1:6" ht="30" x14ac:dyDescent="0.2">
      <c r="A724" s="107">
        <v>13</v>
      </c>
      <c r="B724" s="43" t="s">
        <v>19</v>
      </c>
      <c r="C724" s="107" t="s">
        <v>6</v>
      </c>
      <c r="D724" s="36">
        <v>4</v>
      </c>
      <c r="E724" s="18">
        <v>460.86</v>
      </c>
      <c r="F724" s="65">
        <v>1843.44</v>
      </c>
    </row>
    <row r="725" spans="1:6" ht="30" x14ac:dyDescent="0.25">
      <c r="A725" s="107">
        <v>14</v>
      </c>
      <c r="B725" s="81" t="s">
        <v>173</v>
      </c>
      <c r="C725" s="107" t="s">
        <v>6</v>
      </c>
      <c r="D725" s="36">
        <v>1</v>
      </c>
      <c r="E725" s="18">
        <v>89.25</v>
      </c>
      <c r="F725" s="65">
        <v>89.25</v>
      </c>
    </row>
    <row r="726" spans="1:6" ht="30" x14ac:dyDescent="0.25">
      <c r="A726" s="107">
        <v>15</v>
      </c>
      <c r="B726" s="81" t="s">
        <v>117</v>
      </c>
      <c r="C726" s="107" t="s">
        <v>6</v>
      </c>
      <c r="D726" s="36">
        <v>6</v>
      </c>
      <c r="E726" s="17">
        <v>56.28</v>
      </c>
      <c r="F726" s="65">
        <v>337.68</v>
      </c>
    </row>
    <row r="727" spans="1:6" ht="30" x14ac:dyDescent="0.25">
      <c r="A727" s="107">
        <v>16</v>
      </c>
      <c r="B727" s="81" t="s">
        <v>118</v>
      </c>
      <c r="C727" s="107" t="s">
        <v>6</v>
      </c>
      <c r="D727" s="36">
        <v>3</v>
      </c>
      <c r="E727" s="17">
        <v>36.03</v>
      </c>
      <c r="F727" s="65">
        <v>108.09</v>
      </c>
    </row>
    <row r="728" spans="1:6" ht="30" x14ac:dyDescent="0.25">
      <c r="A728" s="107">
        <v>17</v>
      </c>
      <c r="B728" s="81" t="s">
        <v>45</v>
      </c>
      <c r="C728" s="107" t="s">
        <v>6</v>
      </c>
      <c r="D728" s="36">
        <v>6</v>
      </c>
      <c r="E728" s="17">
        <v>29.36</v>
      </c>
      <c r="F728" s="65">
        <v>176.16</v>
      </c>
    </row>
    <row r="729" spans="1:6" ht="15" x14ac:dyDescent="0.2">
      <c r="A729" s="107">
        <v>18</v>
      </c>
      <c r="B729" s="37" t="s">
        <v>20</v>
      </c>
      <c r="C729" s="107" t="s">
        <v>6</v>
      </c>
      <c r="D729" s="36">
        <v>4</v>
      </c>
      <c r="E729" s="21">
        <v>870.85</v>
      </c>
      <c r="F729" s="65">
        <v>3483.4</v>
      </c>
    </row>
    <row r="730" spans="1:6" ht="15" x14ac:dyDescent="0.2">
      <c r="A730" s="107">
        <v>19</v>
      </c>
      <c r="B730" s="37" t="s">
        <v>28</v>
      </c>
      <c r="C730" s="107" t="s">
        <v>6</v>
      </c>
      <c r="D730" s="36">
        <v>4</v>
      </c>
      <c r="E730" s="20">
        <v>9.75</v>
      </c>
      <c r="F730" s="65">
        <v>39</v>
      </c>
    </row>
    <row r="731" spans="1:6" ht="15" x14ac:dyDescent="0.2">
      <c r="A731" s="107">
        <v>20</v>
      </c>
      <c r="B731" s="37" t="s">
        <v>21</v>
      </c>
      <c r="C731" s="107" t="s">
        <v>6</v>
      </c>
      <c r="D731" s="36">
        <v>27</v>
      </c>
      <c r="E731" s="27">
        <v>25.6</v>
      </c>
      <c r="F731" s="65">
        <v>691.2</v>
      </c>
    </row>
    <row r="732" spans="1:6" ht="15" x14ac:dyDescent="0.2">
      <c r="A732" s="107">
        <v>21</v>
      </c>
      <c r="B732" s="37" t="s">
        <v>170</v>
      </c>
      <c r="C732" s="107" t="s">
        <v>6</v>
      </c>
      <c r="D732" s="36">
        <v>6</v>
      </c>
      <c r="E732" s="27">
        <v>297.58</v>
      </c>
      <c r="F732" s="65">
        <v>1785.48</v>
      </c>
    </row>
    <row r="733" spans="1:6" ht="15" x14ac:dyDescent="0.2">
      <c r="A733" s="107">
        <v>22</v>
      </c>
      <c r="B733" s="37" t="s">
        <v>108</v>
      </c>
      <c r="C733" s="107" t="s">
        <v>6</v>
      </c>
      <c r="D733" s="36">
        <v>17</v>
      </c>
      <c r="E733" s="27">
        <v>289.47000000000003</v>
      </c>
      <c r="F733" s="65">
        <v>4920.9900000000007</v>
      </c>
    </row>
    <row r="734" spans="1:6" ht="15" x14ac:dyDescent="0.2">
      <c r="A734" s="107">
        <v>23</v>
      </c>
      <c r="B734" s="37" t="s">
        <v>97</v>
      </c>
      <c r="C734" s="107" t="s">
        <v>6</v>
      </c>
      <c r="D734" s="36">
        <v>2</v>
      </c>
      <c r="E734" s="89">
        <v>272.56</v>
      </c>
      <c r="F734" s="65">
        <v>545.12</v>
      </c>
    </row>
    <row r="735" spans="1:6" ht="15" x14ac:dyDescent="0.2">
      <c r="A735" s="107">
        <v>24</v>
      </c>
      <c r="B735" s="37" t="s">
        <v>98</v>
      </c>
      <c r="C735" s="107" t="s">
        <v>6</v>
      </c>
      <c r="D735" s="36">
        <v>8</v>
      </c>
      <c r="E735" s="89">
        <v>256.11</v>
      </c>
      <c r="F735" s="65">
        <v>2048.88</v>
      </c>
    </row>
    <row r="736" spans="1:6" ht="15" x14ac:dyDescent="0.2">
      <c r="A736" s="107">
        <v>25</v>
      </c>
      <c r="B736" s="37" t="s">
        <v>99</v>
      </c>
      <c r="C736" s="107" t="s">
        <v>6</v>
      </c>
      <c r="D736" s="36">
        <v>7</v>
      </c>
      <c r="E736" s="89">
        <v>241.75</v>
      </c>
      <c r="F736" s="65">
        <v>1692.25</v>
      </c>
    </row>
    <row r="737" spans="1:6" ht="15" x14ac:dyDescent="0.2">
      <c r="A737" s="107">
        <v>26</v>
      </c>
      <c r="B737" s="37" t="s">
        <v>174</v>
      </c>
      <c r="C737" s="107" t="s">
        <v>6</v>
      </c>
      <c r="D737" s="36">
        <v>1</v>
      </c>
      <c r="E737" s="89">
        <v>114.2</v>
      </c>
      <c r="F737" s="65">
        <v>114.2</v>
      </c>
    </row>
    <row r="738" spans="1:6" ht="15" x14ac:dyDescent="0.2">
      <c r="A738" s="107">
        <v>27</v>
      </c>
      <c r="B738" s="37" t="s">
        <v>175</v>
      </c>
      <c r="C738" s="107" t="s">
        <v>6</v>
      </c>
      <c r="D738" s="36">
        <v>2</v>
      </c>
      <c r="E738" s="89">
        <v>61.04</v>
      </c>
      <c r="F738" s="65">
        <v>122.08</v>
      </c>
    </row>
    <row r="739" spans="1:6" ht="15" x14ac:dyDescent="0.2">
      <c r="A739" s="107">
        <v>28</v>
      </c>
      <c r="B739" s="37" t="s">
        <v>132</v>
      </c>
      <c r="C739" s="107" t="s">
        <v>6</v>
      </c>
      <c r="D739" s="36">
        <v>1</v>
      </c>
      <c r="E739" s="25">
        <v>35.89</v>
      </c>
      <c r="F739" s="65">
        <v>35.89</v>
      </c>
    </row>
    <row r="740" spans="1:6" ht="15" x14ac:dyDescent="0.2">
      <c r="A740" s="107">
        <v>29</v>
      </c>
      <c r="B740" s="37" t="s">
        <v>51</v>
      </c>
      <c r="C740" s="107" t="s">
        <v>6</v>
      </c>
      <c r="D740" s="36">
        <v>36</v>
      </c>
      <c r="E740" s="25">
        <v>29.65</v>
      </c>
      <c r="F740" s="65">
        <v>1067.3999999999999</v>
      </c>
    </row>
    <row r="741" spans="1:6" ht="15" x14ac:dyDescent="0.2">
      <c r="A741" s="107">
        <v>30</v>
      </c>
      <c r="B741" s="37" t="s">
        <v>80</v>
      </c>
      <c r="C741" s="107" t="s">
        <v>5</v>
      </c>
      <c r="D741" s="36">
        <v>712</v>
      </c>
      <c r="E741" s="28">
        <v>1.73</v>
      </c>
      <c r="F741" s="65">
        <v>1231.76</v>
      </c>
    </row>
    <row r="742" spans="1:6" ht="15" x14ac:dyDescent="0.2">
      <c r="A742" s="107">
        <v>31</v>
      </c>
      <c r="B742" s="37" t="s">
        <v>22</v>
      </c>
      <c r="C742" s="107" t="s">
        <v>5</v>
      </c>
      <c r="D742" s="36">
        <v>712</v>
      </c>
      <c r="E742" s="28">
        <v>0.92</v>
      </c>
      <c r="F742" s="65">
        <v>655.04000000000008</v>
      </c>
    </row>
    <row r="743" spans="1:6" ht="15" x14ac:dyDescent="0.2">
      <c r="A743" s="107">
        <v>32</v>
      </c>
      <c r="B743" s="37" t="s">
        <v>16</v>
      </c>
      <c r="C743" s="107" t="s">
        <v>5</v>
      </c>
      <c r="D743" s="36">
        <v>712</v>
      </c>
      <c r="E743" s="28">
        <v>0.71</v>
      </c>
      <c r="F743" s="65">
        <v>505.52</v>
      </c>
    </row>
    <row r="744" spans="1:6" ht="15" x14ac:dyDescent="0.2">
      <c r="A744" s="107">
        <v>33</v>
      </c>
      <c r="B744" s="37" t="s">
        <v>17</v>
      </c>
      <c r="C744" s="107" t="s">
        <v>5</v>
      </c>
      <c r="D744" s="36">
        <v>712</v>
      </c>
      <c r="E744" s="28">
        <v>0.85</v>
      </c>
      <c r="F744" s="65">
        <v>605.19999999999993</v>
      </c>
    </row>
    <row r="745" spans="1:6" ht="15" x14ac:dyDescent="0.25">
      <c r="A745" s="48"/>
      <c r="B745" s="39"/>
      <c r="C745" s="39"/>
      <c r="D745" s="40"/>
      <c r="E745" s="72" t="s">
        <v>81</v>
      </c>
      <c r="F745" s="73">
        <v>202609.88950000008</v>
      </c>
    </row>
    <row r="746" spans="1:6" ht="15" x14ac:dyDescent="0.2">
      <c r="A746" s="39"/>
      <c r="B746" s="39"/>
      <c r="C746" s="39"/>
      <c r="E746" s="74" t="s">
        <v>82</v>
      </c>
      <c r="F746" s="73">
        <v>40521.97790000002</v>
      </c>
    </row>
    <row r="747" spans="1:6" ht="15" x14ac:dyDescent="0.25">
      <c r="A747" s="49"/>
      <c r="B747" s="91"/>
      <c r="C747" s="91"/>
      <c r="D747" s="86"/>
      <c r="E747" s="75" t="s">
        <v>83</v>
      </c>
      <c r="F747" s="73">
        <v>243131.8674000001</v>
      </c>
    </row>
    <row r="749" spans="1:6" ht="14.25" x14ac:dyDescent="0.2">
      <c r="A749" s="740" t="s">
        <v>195</v>
      </c>
      <c r="B749" s="740"/>
      <c r="C749" s="740"/>
      <c r="D749" s="740"/>
      <c r="E749" s="740"/>
      <c r="F749" s="740"/>
    </row>
    <row r="750" spans="1:6" ht="14.25" x14ac:dyDescent="0.2">
      <c r="A750" s="740"/>
      <c r="B750" s="740"/>
      <c r="C750" s="740"/>
      <c r="D750" s="740"/>
      <c r="E750" s="740"/>
      <c r="F750" s="740"/>
    </row>
    <row r="751" spans="1:6" ht="14.25" x14ac:dyDescent="0.2">
      <c r="A751" s="53" t="s">
        <v>1</v>
      </c>
      <c r="B751" s="54" t="s">
        <v>2</v>
      </c>
      <c r="C751" s="55" t="s">
        <v>3</v>
      </c>
      <c r="D751" s="54" t="s">
        <v>9</v>
      </c>
      <c r="E751" s="54" t="s">
        <v>13</v>
      </c>
      <c r="F751" s="56" t="s">
        <v>15</v>
      </c>
    </row>
    <row r="752" spans="1:6" ht="14.25" x14ac:dyDescent="0.2">
      <c r="A752" s="57" t="s">
        <v>4</v>
      </c>
      <c r="B752" s="58"/>
      <c r="C752" s="59"/>
      <c r="D752" s="58"/>
      <c r="E752" s="60" t="s">
        <v>14</v>
      </c>
      <c r="F752" s="61"/>
    </row>
    <row r="753" spans="1:6" ht="15" x14ac:dyDescent="0.2">
      <c r="A753" s="44">
        <v>1</v>
      </c>
      <c r="B753" s="44">
        <v>2</v>
      </c>
      <c r="C753" s="44">
        <v>3</v>
      </c>
      <c r="D753" s="44">
        <v>4</v>
      </c>
      <c r="E753" s="44">
        <v>5</v>
      </c>
      <c r="F753" s="44">
        <v>6</v>
      </c>
    </row>
    <row r="754" spans="1:6" ht="15" x14ac:dyDescent="0.25">
      <c r="A754" s="62" t="s">
        <v>40</v>
      </c>
      <c r="B754" s="62" t="s">
        <v>41</v>
      </c>
      <c r="C754" s="63"/>
      <c r="D754" s="87"/>
      <c r="E754" s="87"/>
      <c r="F754" s="64"/>
    </row>
    <row r="755" spans="1:6" ht="15" x14ac:dyDescent="0.2">
      <c r="A755" s="107">
        <v>1</v>
      </c>
      <c r="B755" s="35" t="s">
        <v>48</v>
      </c>
      <c r="C755" s="107" t="s">
        <v>5</v>
      </c>
      <c r="D755" s="89">
        <v>270</v>
      </c>
      <c r="E755" s="89">
        <v>3.55</v>
      </c>
      <c r="F755" s="65">
        <v>958.5</v>
      </c>
    </row>
    <row r="756" spans="1:6" ht="30" x14ac:dyDescent="0.2">
      <c r="A756" s="107">
        <v>2</v>
      </c>
      <c r="B756" s="35" t="s">
        <v>42</v>
      </c>
      <c r="C756" s="107" t="s">
        <v>274</v>
      </c>
      <c r="D756" s="89">
        <v>102</v>
      </c>
      <c r="E756" s="89">
        <v>5.43</v>
      </c>
      <c r="F756" s="65">
        <v>553.86</v>
      </c>
    </row>
    <row r="757" spans="1:6" ht="15" x14ac:dyDescent="0.2">
      <c r="A757" s="107">
        <v>3</v>
      </c>
      <c r="B757" s="35" t="s">
        <v>0</v>
      </c>
      <c r="C757" s="107" t="s">
        <v>5</v>
      </c>
      <c r="D757" s="89">
        <v>6</v>
      </c>
      <c r="E757" s="3">
        <v>5.88</v>
      </c>
      <c r="F757" s="65">
        <v>35.28</v>
      </c>
    </row>
    <row r="758" spans="1:6" ht="15" x14ac:dyDescent="0.2">
      <c r="A758" s="107">
        <v>4</v>
      </c>
      <c r="B758" s="35" t="s">
        <v>25</v>
      </c>
      <c r="C758" s="107" t="s">
        <v>274</v>
      </c>
      <c r="D758" s="89">
        <v>12</v>
      </c>
      <c r="E758" s="3">
        <v>4.46</v>
      </c>
      <c r="F758" s="65">
        <v>53.519999999999996</v>
      </c>
    </row>
    <row r="759" spans="1:6" ht="30" x14ac:dyDescent="0.2">
      <c r="A759" s="107">
        <v>5</v>
      </c>
      <c r="B759" s="35" t="s">
        <v>96</v>
      </c>
      <c r="C759" s="34" t="s">
        <v>275</v>
      </c>
      <c r="D759" s="89">
        <v>11.4</v>
      </c>
      <c r="E759" s="89">
        <v>16.91</v>
      </c>
      <c r="F759" s="65">
        <v>192.774</v>
      </c>
    </row>
    <row r="760" spans="1:6" ht="30" x14ac:dyDescent="0.2">
      <c r="A760" s="737">
        <v>6</v>
      </c>
      <c r="B760" s="35" t="s">
        <v>49</v>
      </c>
      <c r="C760" s="34"/>
      <c r="D760" s="89"/>
      <c r="E760" s="90"/>
      <c r="F760" s="65"/>
    </row>
    <row r="761" spans="1:6" ht="15" x14ac:dyDescent="0.2">
      <c r="A761" s="738"/>
      <c r="B761" s="4" t="s">
        <v>104</v>
      </c>
      <c r="C761" s="34" t="s">
        <v>275</v>
      </c>
      <c r="D761" s="89">
        <v>137.12</v>
      </c>
      <c r="E761" s="6">
        <v>6.78</v>
      </c>
      <c r="F761" s="65">
        <v>929.67360000000008</v>
      </c>
    </row>
    <row r="762" spans="1:6" ht="15" x14ac:dyDescent="0.2">
      <c r="A762" s="739"/>
      <c r="B762" s="5" t="s">
        <v>105</v>
      </c>
      <c r="C762" s="34" t="s">
        <v>275</v>
      </c>
      <c r="D762" s="89">
        <v>34.28</v>
      </c>
      <c r="E762" s="7">
        <v>24.85</v>
      </c>
      <c r="F762" s="65">
        <v>851.85800000000006</v>
      </c>
    </row>
    <row r="763" spans="1:6" ht="30" x14ac:dyDescent="0.2">
      <c r="A763" s="108">
        <v>7</v>
      </c>
      <c r="B763" s="46" t="s">
        <v>26</v>
      </c>
      <c r="C763" s="34" t="s">
        <v>275</v>
      </c>
      <c r="D763" s="89">
        <v>34.28</v>
      </c>
      <c r="E763" s="8">
        <v>6.49</v>
      </c>
      <c r="F763" s="65">
        <v>222.47720000000001</v>
      </c>
    </row>
    <row r="764" spans="1:6" ht="15" x14ac:dyDescent="0.2">
      <c r="A764" s="107">
        <v>8</v>
      </c>
      <c r="B764" s="47" t="s">
        <v>27</v>
      </c>
      <c r="C764" s="34" t="s">
        <v>275</v>
      </c>
      <c r="D764" s="89">
        <v>34.28</v>
      </c>
      <c r="E764" s="9">
        <v>4.8899999999999997</v>
      </c>
      <c r="F764" s="65">
        <v>167.6292</v>
      </c>
    </row>
    <row r="765" spans="1:6" ht="30" x14ac:dyDescent="0.2">
      <c r="A765" s="108">
        <v>9</v>
      </c>
      <c r="B765" s="43" t="s">
        <v>95</v>
      </c>
      <c r="C765" s="34" t="s">
        <v>275</v>
      </c>
      <c r="D765" s="89">
        <v>171.4</v>
      </c>
      <c r="E765" s="10">
        <v>14.6</v>
      </c>
      <c r="F765" s="65">
        <v>2502.44</v>
      </c>
    </row>
    <row r="766" spans="1:6" ht="15" x14ac:dyDescent="0.2">
      <c r="A766" s="107">
        <v>10</v>
      </c>
      <c r="B766" s="37" t="s">
        <v>276</v>
      </c>
      <c r="C766" s="107" t="s">
        <v>274</v>
      </c>
      <c r="D766" s="89">
        <v>207</v>
      </c>
      <c r="E766" s="11">
        <v>4.2300000000000004</v>
      </c>
      <c r="F766" s="65">
        <v>875.61000000000013</v>
      </c>
    </row>
    <row r="767" spans="1:6" ht="60" x14ac:dyDescent="0.2">
      <c r="A767" s="108">
        <v>11</v>
      </c>
      <c r="B767" s="84" t="s">
        <v>84</v>
      </c>
      <c r="C767" s="34" t="s">
        <v>275</v>
      </c>
      <c r="D767" s="89">
        <v>42.41</v>
      </c>
      <c r="E767" s="12">
        <v>41.85</v>
      </c>
      <c r="F767" s="65">
        <v>1774.8584999999998</v>
      </c>
    </row>
    <row r="768" spans="1:6" ht="45" x14ac:dyDescent="0.2">
      <c r="A768" s="107">
        <v>12</v>
      </c>
      <c r="B768" s="85" t="s">
        <v>148</v>
      </c>
      <c r="C768" s="34" t="s">
        <v>275</v>
      </c>
      <c r="D768" s="89">
        <v>79.19</v>
      </c>
      <c r="E768" s="13">
        <v>40.200000000000003</v>
      </c>
      <c r="F768" s="65">
        <v>3183.4380000000001</v>
      </c>
    </row>
    <row r="769" spans="1:6" ht="15" x14ac:dyDescent="0.2">
      <c r="A769" s="108">
        <v>13</v>
      </c>
      <c r="B769" s="37" t="s">
        <v>7</v>
      </c>
      <c r="C769" s="107" t="s">
        <v>8</v>
      </c>
      <c r="D769" s="36">
        <v>2</v>
      </c>
      <c r="E769" s="14">
        <v>82.8</v>
      </c>
      <c r="F769" s="65">
        <v>165.6</v>
      </c>
    </row>
    <row r="770" spans="1:6" ht="15" x14ac:dyDescent="0.25">
      <c r="A770" s="107">
        <v>14</v>
      </c>
      <c r="B770" s="32" t="s">
        <v>106</v>
      </c>
      <c r="C770" s="83" t="s">
        <v>5</v>
      </c>
      <c r="D770" s="89">
        <v>6</v>
      </c>
      <c r="E770" s="15">
        <v>35.97</v>
      </c>
      <c r="F770" s="65">
        <v>215.82</v>
      </c>
    </row>
    <row r="771" spans="1:6" ht="15" x14ac:dyDescent="0.2">
      <c r="A771" s="108">
        <v>15</v>
      </c>
      <c r="B771" s="38" t="s">
        <v>85</v>
      </c>
      <c r="C771" s="107" t="s">
        <v>274</v>
      </c>
      <c r="D771" s="89">
        <v>12</v>
      </c>
      <c r="E771" s="15">
        <v>43.88</v>
      </c>
      <c r="F771" s="65">
        <v>526.56000000000006</v>
      </c>
    </row>
    <row r="772" spans="1:6" ht="30" x14ac:dyDescent="0.2">
      <c r="A772" s="107">
        <v>16</v>
      </c>
      <c r="B772" s="31" t="s">
        <v>101</v>
      </c>
      <c r="C772" s="107" t="s">
        <v>12</v>
      </c>
      <c r="D772" s="89">
        <v>9.7899999999999991</v>
      </c>
      <c r="E772" s="16">
        <v>189.85</v>
      </c>
      <c r="F772" s="65">
        <v>1858.6314999999997</v>
      </c>
    </row>
    <row r="773" spans="1:6" ht="15" x14ac:dyDescent="0.2">
      <c r="A773" s="108">
        <v>17</v>
      </c>
      <c r="B773" s="31" t="s">
        <v>124</v>
      </c>
      <c r="C773" s="107" t="s">
        <v>274</v>
      </c>
      <c r="D773" s="89">
        <v>102</v>
      </c>
      <c r="E773" s="16">
        <v>1.8</v>
      </c>
      <c r="F773" s="65">
        <v>183.6</v>
      </c>
    </row>
    <row r="774" spans="1:6" ht="15" x14ac:dyDescent="0.2">
      <c r="A774" s="107">
        <v>18</v>
      </c>
      <c r="B774" s="31" t="s">
        <v>125</v>
      </c>
      <c r="C774" s="107" t="s">
        <v>274</v>
      </c>
      <c r="D774" s="89">
        <v>102</v>
      </c>
      <c r="E774" s="16">
        <v>1.58</v>
      </c>
      <c r="F774" s="65">
        <v>161.16</v>
      </c>
    </row>
    <row r="775" spans="1:6" ht="30" x14ac:dyDescent="0.2">
      <c r="A775" s="108">
        <v>19</v>
      </c>
      <c r="B775" s="31" t="s">
        <v>102</v>
      </c>
      <c r="C775" s="68" t="s">
        <v>12</v>
      </c>
      <c r="D775" s="89">
        <v>9.3800000000000008</v>
      </c>
      <c r="E775" s="16">
        <v>180.98</v>
      </c>
      <c r="F775" s="65">
        <v>1697.5924</v>
      </c>
    </row>
    <row r="776" spans="1:6" ht="30" x14ac:dyDescent="0.2">
      <c r="A776" s="107">
        <v>20</v>
      </c>
      <c r="B776" s="22" t="s">
        <v>103</v>
      </c>
      <c r="C776" s="23" t="s">
        <v>12</v>
      </c>
      <c r="D776" s="89">
        <v>13.46</v>
      </c>
      <c r="E776" s="30">
        <v>145.56</v>
      </c>
      <c r="F776" s="65">
        <v>1959.2376000000002</v>
      </c>
    </row>
    <row r="777" spans="1:6" ht="45" x14ac:dyDescent="0.2">
      <c r="A777" s="108">
        <v>21</v>
      </c>
      <c r="B777" s="92" t="s">
        <v>151</v>
      </c>
      <c r="C777" s="68" t="s">
        <v>275</v>
      </c>
      <c r="D777" s="89">
        <v>46.92</v>
      </c>
      <c r="E777" s="13">
        <v>40.200000000000003</v>
      </c>
      <c r="F777" s="65">
        <v>1886.1840000000002</v>
      </c>
    </row>
    <row r="778" spans="1:6" ht="15" x14ac:dyDescent="0.2">
      <c r="A778" s="107">
        <v>22</v>
      </c>
      <c r="B778" s="67" t="s">
        <v>65</v>
      </c>
      <c r="C778" s="106" t="s">
        <v>5</v>
      </c>
      <c r="D778" s="89">
        <v>270</v>
      </c>
      <c r="E778" s="19">
        <v>3.15</v>
      </c>
      <c r="F778" s="65">
        <v>850.5</v>
      </c>
    </row>
    <row r="779" spans="1:6" ht="15" x14ac:dyDescent="0.2">
      <c r="A779" s="107"/>
      <c r="B779" s="69"/>
      <c r="C779" s="70"/>
      <c r="D779" s="79"/>
      <c r="E779" s="71"/>
      <c r="F779" s="65"/>
    </row>
    <row r="780" spans="1:6" ht="15" x14ac:dyDescent="0.25">
      <c r="A780" s="62" t="s">
        <v>43</v>
      </c>
      <c r="B780" s="62" t="s">
        <v>44</v>
      </c>
      <c r="C780" s="63"/>
      <c r="D780" s="88"/>
      <c r="E780" s="88"/>
      <c r="F780" s="65"/>
    </row>
    <row r="781" spans="1:6" ht="15" x14ac:dyDescent="0.25">
      <c r="A781" s="107">
        <v>1</v>
      </c>
      <c r="B781" s="77" t="s">
        <v>23</v>
      </c>
      <c r="C781" s="34" t="s">
        <v>5</v>
      </c>
      <c r="D781" s="36">
        <v>115</v>
      </c>
      <c r="E781" s="25">
        <v>22.18</v>
      </c>
      <c r="F781" s="65">
        <v>2550.6999999999998</v>
      </c>
    </row>
    <row r="782" spans="1:6" ht="15" x14ac:dyDescent="0.2">
      <c r="A782" s="107">
        <v>2</v>
      </c>
      <c r="B782" s="37" t="s">
        <v>24</v>
      </c>
      <c r="C782" s="107" t="s">
        <v>6</v>
      </c>
      <c r="D782" s="36">
        <v>3</v>
      </c>
      <c r="E782" s="25">
        <v>69</v>
      </c>
      <c r="F782" s="65">
        <v>207</v>
      </c>
    </row>
    <row r="783" spans="1:6" ht="15" x14ac:dyDescent="0.2">
      <c r="A783" s="107">
        <v>3</v>
      </c>
      <c r="B783" s="45" t="s">
        <v>286</v>
      </c>
      <c r="C783" s="107" t="s">
        <v>6</v>
      </c>
      <c r="D783" s="36">
        <v>1</v>
      </c>
      <c r="E783" s="89">
        <v>20.440000000000001</v>
      </c>
      <c r="F783" s="65">
        <v>20.440000000000001</v>
      </c>
    </row>
    <row r="784" spans="1:6" ht="15" x14ac:dyDescent="0.2">
      <c r="A784" s="107">
        <v>4</v>
      </c>
      <c r="B784" s="37" t="s">
        <v>18</v>
      </c>
      <c r="C784" s="78" t="s">
        <v>6</v>
      </c>
      <c r="D784" s="36">
        <v>2</v>
      </c>
      <c r="E784" s="25">
        <v>26.13</v>
      </c>
      <c r="F784" s="65">
        <v>52.26</v>
      </c>
    </row>
    <row r="785" spans="1:6" ht="30" x14ac:dyDescent="0.2">
      <c r="A785" s="107">
        <v>5</v>
      </c>
      <c r="B785" s="43" t="s">
        <v>19</v>
      </c>
      <c r="C785" s="107" t="s">
        <v>6</v>
      </c>
      <c r="D785" s="36">
        <v>1</v>
      </c>
      <c r="E785" s="18">
        <v>460.86</v>
      </c>
      <c r="F785" s="65">
        <v>460.86</v>
      </c>
    </row>
    <row r="786" spans="1:6" ht="30" x14ac:dyDescent="0.25">
      <c r="A786" s="107">
        <v>6</v>
      </c>
      <c r="B786" s="81" t="s">
        <v>45</v>
      </c>
      <c r="C786" s="107" t="s">
        <v>6</v>
      </c>
      <c r="D786" s="36">
        <v>2</v>
      </c>
      <c r="E786" s="17">
        <v>29.36</v>
      </c>
      <c r="F786" s="65">
        <v>58.72</v>
      </c>
    </row>
    <row r="787" spans="1:6" ht="15" x14ac:dyDescent="0.2">
      <c r="A787" s="107">
        <v>7</v>
      </c>
      <c r="B787" s="37" t="s">
        <v>20</v>
      </c>
      <c r="C787" s="107" t="s">
        <v>6</v>
      </c>
      <c r="D787" s="36">
        <v>1</v>
      </c>
      <c r="E787" s="21">
        <v>870.85</v>
      </c>
      <c r="F787" s="65">
        <v>870.85</v>
      </c>
    </row>
    <row r="788" spans="1:6" ht="15" x14ac:dyDescent="0.2">
      <c r="A788" s="107">
        <v>8</v>
      </c>
      <c r="B788" s="37" t="s">
        <v>21</v>
      </c>
      <c r="C788" s="107" t="s">
        <v>6</v>
      </c>
      <c r="D788" s="36">
        <v>5</v>
      </c>
      <c r="E788" s="27">
        <v>25.6</v>
      </c>
      <c r="F788" s="65">
        <v>128</v>
      </c>
    </row>
    <row r="789" spans="1:6" ht="15" x14ac:dyDescent="0.2">
      <c r="A789" s="107">
        <v>9</v>
      </c>
      <c r="B789" s="37" t="s">
        <v>97</v>
      </c>
      <c r="C789" s="107" t="s">
        <v>6</v>
      </c>
      <c r="D789" s="36">
        <v>1</v>
      </c>
      <c r="E789" s="89">
        <v>272.56</v>
      </c>
      <c r="F789" s="65">
        <v>272.56</v>
      </c>
    </row>
    <row r="790" spans="1:6" ht="15" x14ac:dyDescent="0.2">
      <c r="A790" s="107">
        <v>10</v>
      </c>
      <c r="B790" s="37" t="s">
        <v>98</v>
      </c>
      <c r="C790" s="107" t="s">
        <v>6</v>
      </c>
      <c r="D790" s="36">
        <v>7</v>
      </c>
      <c r="E790" s="89">
        <v>256.11</v>
      </c>
      <c r="F790" s="65">
        <v>1792.77</v>
      </c>
    </row>
    <row r="791" spans="1:6" ht="15" x14ac:dyDescent="0.2">
      <c r="A791" s="107">
        <v>11</v>
      </c>
      <c r="B791" s="37" t="s">
        <v>99</v>
      </c>
      <c r="C791" s="107" t="s">
        <v>6</v>
      </c>
      <c r="D791" s="36">
        <v>1</v>
      </c>
      <c r="E791" s="89">
        <v>241.75</v>
      </c>
      <c r="F791" s="65">
        <v>241.75</v>
      </c>
    </row>
    <row r="792" spans="1:6" ht="15" x14ac:dyDescent="0.2">
      <c r="A792" s="107">
        <v>12</v>
      </c>
      <c r="B792" s="37" t="s">
        <v>137</v>
      </c>
      <c r="C792" s="107" t="s">
        <v>6</v>
      </c>
      <c r="D792" s="36">
        <v>1</v>
      </c>
      <c r="E792" s="27">
        <v>134.5</v>
      </c>
      <c r="F792" s="65">
        <v>134.5</v>
      </c>
    </row>
    <row r="793" spans="1:6" ht="15" x14ac:dyDescent="0.2">
      <c r="A793" s="107">
        <v>13</v>
      </c>
      <c r="B793" s="37" t="s">
        <v>51</v>
      </c>
      <c r="C793" s="107" t="s">
        <v>6</v>
      </c>
      <c r="D793" s="36">
        <v>7</v>
      </c>
      <c r="E793" s="25">
        <v>29.65</v>
      </c>
      <c r="F793" s="65">
        <v>207.54999999999998</v>
      </c>
    </row>
    <row r="794" spans="1:6" ht="15" x14ac:dyDescent="0.2">
      <c r="A794" s="107">
        <v>14</v>
      </c>
      <c r="B794" s="37" t="s">
        <v>80</v>
      </c>
      <c r="C794" s="107" t="s">
        <v>5</v>
      </c>
      <c r="D794" s="36">
        <v>115</v>
      </c>
      <c r="E794" s="28">
        <v>1.73</v>
      </c>
      <c r="F794" s="65">
        <v>198.95</v>
      </c>
    </row>
    <row r="795" spans="1:6" ht="15" x14ac:dyDescent="0.2">
      <c r="A795" s="107">
        <v>15</v>
      </c>
      <c r="B795" s="37" t="s">
        <v>22</v>
      </c>
      <c r="C795" s="107" t="s">
        <v>5</v>
      </c>
      <c r="D795" s="36">
        <v>115</v>
      </c>
      <c r="E795" s="28">
        <v>0.92</v>
      </c>
      <c r="F795" s="65">
        <v>105.80000000000001</v>
      </c>
    </row>
    <row r="796" spans="1:6" ht="15" x14ac:dyDescent="0.2">
      <c r="A796" s="107">
        <v>16</v>
      </c>
      <c r="B796" s="37" t="s">
        <v>16</v>
      </c>
      <c r="C796" s="107" t="s">
        <v>5</v>
      </c>
      <c r="D796" s="36">
        <v>115</v>
      </c>
      <c r="E796" s="28">
        <v>0.71</v>
      </c>
      <c r="F796" s="65">
        <v>81.649999999999991</v>
      </c>
    </row>
    <row r="797" spans="1:6" ht="15" x14ac:dyDescent="0.2">
      <c r="A797" s="107">
        <v>17</v>
      </c>
      <c r="B797" s="37" t="s">
        <v>17</v>
      </c>
      <c r="C797" s="107" t="s">
        <v>5</v>
      </c>
      <c r="D797" s="36">
        <v>115</v>
      </c>
      <c r="E797" s="28">
        <v>0.85</v>
      </c>
      <c r="F797" s="65">
        <v>97.75</v>
      </c>
    </row>
    <row r="798" spans="1:6" ht="15" x14ac:dyDescent="0.25">
      <c r="A798" s="48"/>
      <c r="B798" s="39"/>
      <c r="C798" s="39"/>
      <c r="D798" s="40"/>
      <c r="E798" s="72" t="s">
        <v>81</v>
      </c>
      <c r="F798" s="73">
        <v>29288.914000000004</v>
      </c>
    </row>
    <row r="799" spans="1:6" ht="15" x14ac:dyDescent="0.2">
      <c r="A799" s="39"/>
      <c r="B799" s="39"/>
      <c r="C799" s="39"/>
      <c r="E799" s="74" t="s">
        <v>82</v>
      </c>
      <c r="F799" s="73">
        <v>5857.7828000000009</v>
      </c>
    </row>
    <row r="800" spans="1:6" ht="15" x14ac:dyDescent="0.25">
      <c r="A800" s="49"/>
      <c r="B800" s="91"/>
      <c r="C800" s="91"/>
      <c r="D800" s="86"/>
      <c r="E800" s="75" t="s">
        <v>83</v>
      </c>
      <c r="F800" s="73">
        <v>35146.696800000005</v>
      </c>
    </row>
    <row r="802" spans="1:6" ht="14.25" x14ac:dyDescent="0.2">
      <c r="A802" s="740" t="s">
        <v>204</v>
      </c>
      <c r="B802" s="740"/>
      <c r="C802" s="740"/>
      <c r="D802" s="740"/>
      <c r="E802" s="740"/>
      <c r="F802" s="740"/>
    </row>
    <row r="803" spans="1:6" ht="14.25" x14ac:dyDescent="0.2">
      <c r="A803" s="740"/>
      <c r="B803" s="740"/>
      <c r="C803" s="740"/>
      <c r="D803" s="740"/>
      <c r="E803" s="740"/>
      <c r="F803" s="740"/>
    </row>
    <row r="804" spans="1:6" ht="14.25" x14ac:dyDescent="0.2">
      <c r="A804" s="53" t="s">
        <v>1</v>
      </c>
      <c r="B804" s="54" t="s">
        <v>2</v>
      </c>
      <c r="C804" s="55" t="s">
        <v>3</v>
      </c>
      <c r="D804" s="54" t="s">
        <v>9</v>
      </c>
      <c r="E804" s="54" t="s">
        <v>13</v>
      </c>
      <c r="F804" s="56" t="s">
        <v>15</v>
      </c>
    </row>
    <row r="805" spans="1:6" ht="14.25" x14ac:dyDescent="0.2">
      <c r="A805" s="57" t="s">
        <v>4</v>
      </c>
      <c r="B805" s="58"/>
      <c r="C805" s="59"/>
      <c r="D805" s="58"/>
      <c r="E805" s="60" t="s">
        <v>14</v>
      </c>
      <c r="F805" s="61"/>
    </row>
    <row r="806" spans="1:6" ht="15" x14ac:dyDescent="0.2">
      <c r="A806" s="44">
        <v>1</v>
      </c>
      <c r="B806" s="44">
        <v>2</v>
      </c>
      <c r="C806" s="44">
        <v>3</v>
      </c>
      <c r="D806" s="44">
        <v>4</v>
      </c>
      <c r="E806" s="44">
        <v>5</v>
      </c>
      <c r="F806" s="44">
        <v>6</v>
      </c>
    </row>
    <row r="807" spans="1:6" ht="15" x14ac:dyDescent="0.25">
      <c r="A807" s="62" t="s">
        <v>40</v>
      </c>
      <c r="B807" s="62" t="s">
        <v>41</v>
      </c>
      <c r="C807" s="63"/>
      <c r="D807" s="87"/>
      <c r="E807" s="87"/>
      <c r="F807" s="64"/>
    </row>
    <row r="808" spans="1:6" ht="15" x14ac:dyDescent="0.2">
      <c r="A808" s="107">
        <v>1</v>
      </c>
      <c r="B808" s="35" t="s">
        <v>48</v>
      </c>
      <c r="C808" s="107" t="s">
        <v>5</v>
      </c>
      <c r="D808" s="89">
        <v>1400</v>
      </c>
      <c r="E808" s="89">
        <v>3.55</v>
      </c>
      <c r="F808" s="65">
        <v>4970</v>
      </c>
    </row>
    <row r="809" spans="1:6" ht="30" x14ac:dyDescent="0.2">
      <c r="A809" s="107">
        <v>2</v>
      </c>
      <c r="B809" s="35" t="s">
        <v>42</v>
      </c>
      <c r="C809" s="107" t="s">
        <v>274</v>
      </c>
      <c r="D809" s="89">
        <v>525.5</v>
      </c>
      <c r="E809" s="89">
        <v>5.43</v>
      </c>
      <c r="F809" s="65">
        <v>2853.4649999999997</v>
      </c>
    </row>
    <row r="810" spans="1:6" ht="15" x14ac:dyDescent="0.2">
      <c r="A810" s="107">
        <v>3</v>
      </c>
      <c r="B810" s="35" t="s">
        <v>0</v>
      </c>
      <c r="C810" s="107" t="s">
        <v>5</v>
      </c>
      <c r="D810" s="89">
        <v>37</v>
      </c>
      <c r="E810" s="3">
        <v>5.88</v>
      </c>
      <c r="F810" s="65">
        <v>217.56</v>
      </c>
    </row>
    <row r="811" spans="1:6" ht="15" x14ac:dyDescent="0.2">
      <c r="A811" s="107">
        <v>4</v>
      </c>
      <c r="B811" s="35" t="s">
        <v>25</v>
      </c>
      <c r="C811" s="107" t="s">
        <v>274</v>
      </c>
      <c r="D811" s="89">
        <v>68</v>
      </c>
      <c r="E811" s="3">
        <v>4.46</v>
      </c>
      <c r="F811" s="65">
        <v>303.27999999999997</v>
      </c>
    </row>
    <row r="812" spans="1:6" ht="30" x14ac:dyDescent="0.2">
      <c r="A812" s="107">
        <v>5</v>
      </c>
      <c r="B812" s="35" t="s">
        <v>96</v>
      </c>
      <c r="C812" s="34" t="s">
        <v>275</v>
      </c>
      <c r="D812" s="89">
        <v>59.65</v>
      </c>
      <c r="E812" s="89">
        <v>16.91</v>
      </c>
      <c r="F812" s="65">
        <v>1008.6815</v>
      </c>
    </row>
    <row r="813" spans="1:6" ht="30" x14ac:dyDescent="0.2">
      <c r="A813" s="737">
        <v>6</v>
      </c>
      <c r="B813" s="35" t="s">
        <v>49</v>
      </c>
      <c r="C813" s="34"/>
      <c r="D813" s="89"/>
      <c r="E813" s="90"/>
      <c r="F813" s="65"/>
    </row>
    <row r="814" spans="1:6" ht="15" x14ac:dyDescent="0.2">
      <c r="A814" s="738"/>
      <c r="B814" s="4" t="s">
        <v>104</v>
      </c>
      <c r="C814" s="34" t="s">
        <v>275</v>
      </c>
      <c r="D814" s="89">
        <v>709.24</v>
      </c>
      <c r="E814" s="6">
        <v>6.78</v>
      </c>
      <c r="F814" s="65">
        <v>4808.6472000000003</v>
      </c>
    </row>
    <row r="815" spans="1:6" ht="15" x14ac:dyDescent="0.2">
      <c r="A815" s="739"/>
      <c r="B815" s="5" t="s">
        <v>105</v>
      </c>
      <c r="C815" s="34" t="s">
        <v>275</v>
      </c>
      <c r="D815" s="89">
        <v>177.31</v>
      </c>
      <c r="E815" s="7">
        <v>24.85</v>
      </c>
      <c r="F815" s="65">
        <v>4406.1535000000003</v>
      </c>
    </row>
    <row r="816" spans="1:6" ht="30" x14ac:dyDescent="0.2">
      <c r="A816" s="108">
        <v>7</v>
      </c>
      <c r="B816" s="46" t="s">
        <v>26</v>
      </c>
      <c r="C816" s="34" t="s">
        <v>275</v>
      </c>
      <c r="D816" s="89">
        <v>177.31</v>
      </c>
      <c r="E816" s="8">
        <v>6.49</v>
      </c>
      <c r="F816" s="65">
        <v>1150.7419</v>
      </c>
    </row>
    <row r="817" spans="1:6" ht="15" x14ac:dyDescent="0.2">
      <c r="A817" s="107">
        <v>8</v>
      </c>
      <c r="B817" s="47" t="s">
        <v>27</v>
      </c>
      <c r="C817" s="34" t="s">
        <v>275</v>
      </c>
      <c r="D817" s="89">
        <v>177.31</v>
      </c>
      <c r="E817" s="9">
        <v>4.8899999999999997</v>
      </c>
      <c r="F817" s="65">
        <v>867.04589999999996</v>
      </c>
    </row>
    <row r="818" spans="1:6" ht="30" x14ac:dyDescent="0.2">
      <c r="A818" s="108">
        <v>9</v>
      </c>
      <c r="B818" s="43" t="s">
        <v>95</v>
      </c>
      <c r="C818" s="34" t="s">
        <v>275</v>
      </c>
      <c r="D818" s="89">
        <v>886.55</v>
      </c>
      <c r="E818" s="10">
        <v>14.6</v>
      </c>
      <c r="F818" s="65">
        <v>12943.63</v>
      </c>
    </row>
    <row r="819" spans="1:6" ht="15" x14ac:dyDescent="0.2">
      <c r="A819" s="107">
        <v>10</v>
      </c>
      <c r="B819" s="37" t="s">
        <v>276</v>
      </c>
      <c r="C819" s="107" t="s">
        <v>274</v>
      </c>
      <c r="D819" s="89">
        <v>1053</v>
      </c>
      <c r="E819" s="11">
        <v>4.2300000000000004</v>
      </c>
      <c r="F819" s="65">
        <v>4454.1900000000005</v>
      </c>
    </row>
    <row r="820" spans="1:6" ht="60" x14ac:dyDescent="0.2">
      <c r="A820" s="108">
        <v>11</v>
      </c>
      <c r="B820" s="84" t="s">
        <v>84</v>
      </c>
      <c r="C820" s="34" t="s">
        <v>275</v>
      </c>
      <c r="D820" s="89">
        <v>220.22</v>
      </c>
      <c r="E820" s="12">
        <v>41.85</v>
      </c>
      <c r="F820" s="65">
        <v>9216.2070000000003</v>
      </c>
    </row>
    <row r="821" spans="1:6" ht="45" x14ac:dyDescent="0.2">
      <c r="A821" s="107">
        <v>12</v>
      </c>
      <c r="B821" s="85" t="s">
        <v>148</v>
      </c>
      <c r="C821" s="34" t="s">
        <v>275</v>
      </c>
      <c r="D821" s="89">
        <v>410.68</v>
      </c>
      <c r="E821" s="13">
        <v>40.200000000000003</v>
      </c>
      <c r="F821" s="65">
        <v>16509.336000000003</v>
      </c>
    </row>
    <row r="822" spans="1:6" ht="15" x14ac:dyDescent="0.2">
      <c r="A822" s="108">
        <v>13</v>
      </c>
      <c r="B822" s="37" t="s">
        <v>7</v>
      </c>
      <c r="C822" s="107" t="s">
        <v>8</v>
      </c>
      <c r="D822" s="36">
        <v>12</v>
      </c>
      <c r="E822" s="14">
        <v>82.8</v>
      </c>
      <c r="F822" s="65">
        <v>993.59999999999991</v>
      </c>
    </row>
    <row r="823" spans="1:6" ht="15" x14ac:dyDescent="0.25">
      <c r="A823" s="107">
        <v>14</v>
      </c>
      <c r="B823" s="32" t="s">
        <v>106</v>
      </c>
      <c r="C823" s="83" t="s">
        <v>5</v>
      </c>
      <c r="D823" s="89">
        <v>37</v>
      </c>
      <c r="E823" s="15">
        <v>35.97</v>
      </c>
      <c r="F823" s="65">
        <v>1330.8899999999999</v>
      </c>
    </row>
    <row r="824" spans="1:6" ht="15" x14ac:dyDescent="0.2">
      <c r="A824" s="108">
        <v>15</v>
      </c>
      <c r="B824" s="38" t="s">
        <v>85</v>
      </c>
      <c r="C824" s="107" t="s">
        <v>274</v>
      </c>
      <c r="D824" s="89">
        <v>68</v>
      </c>
      <c r="E824" s="15">
        <v>43.88</v>
      </c>
      <c r="F824" s="65">
        <v>2983.84</v>
      </c>
    </row>
    <row r="825" spans="1:6" ht="30" x14ac:dyDescent="0.2">
      <c r="A825" s="107">
        <v>16</v>
      </c>
      <c r="B825" s="31" t="s">
        <v>101</v>
      </c>
      <c r="C825" s="107" t="s">
        <v>12</v>
      </c>
      <c r="D825" s="89">
        <v>50.45</v>
      </c>
      <c r="E825" s="16">
        <v>189.85</v>
      </c>
      <c r="F825" s="65">
        <v>9577.9325000000008</v>
      </c>
    </row>
    <row r="826" spans="1:6" ht="15" x14ac:dyDescent="0.2">
      <c r="A826" s="108">
        <v>17</v>
      </c>
      <c r="B826" s="31" t="s">
        <v>124</v>
      </c>
      <c r="C826" s="107" t="s">
        <v>274</v>
      </c>
      <c r="D826" s="89">
        <v>525.5</v>
      </c>
      <c r="E826" s="16">
        <v>1.8</v>
      </c>
      <c r="F826" s="65">
        <v>945.9</v>
      </c>
    </row>
    <row r="827" spans="1:6" ht="15" x14ac:dyDescent="0.2">
      <c r="A827" s="107">
        <v>18</v>
      </c>
      <c r="B827" s="31" t="s">
        <v>125</v>
      </c>
      <c r="C827" s="107" t="s">
        <v>274</v>
      </c>
      <c r="D827" s="89">
        <v>525.5</v>
      </c>
      <c r="E827" s="16">
        <v>1.58</v>
      </c>
      <c r="F827" s="65">
        <v>830.29000000000008</v>
      </c>
    </row>
    <row r="828" spans="1:6" ht="30" x14ac:dyDescent="0.2">
      <c r="A828" s="108">
        <v>19</v>
      </c>
      <c r="B828" s="31" t="s">
        <v>102</v>
      </c>
      <c r="C828" s="68" t="s">
        <v>12</v>
      </c>
      <c r="D828" s="89">
        <v>48.35</v>
      </c>
      <c r="E828" s="16">
        <v>180.98</v>
      </c>
      <c r="F828" s="65">
        <v>8750.3829999999998</v>
      </c>
    </row>
    <row r="829" spans="1:6" ht="30" x14ac:dyDescent="0.2">
      <c r="A829" s="107">
        <v>20</v>
      </c>
      <c r="B829" s="22" t="s">
        <v>103</v>
      </c>
      <c r="C829" s="23" t="s">
        <v>12</v>
      </c>
      <c r="D829" s="89">
        <v>69.37</v>
      </c>
      <c r="E829" s="30">
        <v>145.56</v>
      </c>
      <c r="F829" s="65">
        <v>10097.497200000002</v>
      </c>
    </row>
    <row r="830" spans="1:6" ht="45" x14ac:dyDescent="0.2">
      <c r="A830" s="108">
        <v>21</v>
      </c>
      <c r="B830" s="92" t="s">
        <v>151</v>
      </c>
      <c r="C830" s="68" t="s">
        <v>275</v>
      </c>
      <c r="D830" s="89">
        <v>241.73</v>
      </c>
      <c r="E830" s="13">
        <v>40.200000000000003</v>
      </c>
      <c r="F830" s="65">
        <v>9717.5460000000003</v>
      </c>
    </row>
    <row r="831" spans="1:6" ht="15" x14ac:dyDescent="0.2">
      <c r="A831" s="107">
        <v>22</v>
      </c>
      <c r="B831" s="67" t="s">
        <v>65</v>
      </c>
      <c r="C831" s="106" t="s">
        <v>5</v>
      </c>
      <c r="D831" s="89">
        <v>1400</v>
      </c>
      <c r="E831" s="19">
        <v>3.15</v>
      </c>
      <c r="F831" s="65">
        <v>4410</v>
      </c>
    </row>
    <row r="832" spans="1:6" ht="15" x14ac:dyDescent="0.2">
      <c r="A832" s="107"/>
      <c r="B832" s="69"/>
      <c r="C832" s="70"/>
      <c r="D832" s="79"/>
      <c r="E832" s="71"/>
      <c r="F832" s="65"/>
    </row>
    <row r="833" spans="1:6" ht="15" x14ac:dyDescent="0.25">
      <c r="A833" s="62" t="s">
        <v>43</v>
      </c>
      <c r="B833" s="62" t="s">
        <v>44</v>
      </c>
      <c r="C833" s="63"/>
      <c r="D833" s="88"/>
      <c r="E833" s="88"/>
      <c r="F833" s="65"/>
    </row>
    <row r="834" spans="1:6" ht="15" x14ac:dyDescent="0.25">
      <c r="A834" s="107">
        <v>1</v>
      </c>
      <c r="B834" s="77" t="s">
        <v>23</v>
      </c>
      <c r="C834" s="34" t="s">
        <v>5</v>
      </c>
      <c r="D834" s="36">
        <v>585</v>
      </c>
      <c r="E834" s="25">
        <v>22.18</v>
      </c>
      <c r="F834" s="65">
        <v>12975.3</v>
      </c>
    </row>
    <row r="835" spans="1:6" ht="15" x14ac:dyDescent="0.2">
      <c r="A835" s="107">
        <v>2</v>
      </c>
      <c r="B835" s="37" t="s">
        <v>24</v>
      </c>
      <c r="C835" s="107" t="s">
        <v>6</v>
      </c>
      <c r="D835" s="36">
        <v>11</v>
      </c>
      <c r="E835" s="25">
        <v>69</v>
      </c>
      <c r="F835" s="65">
        <v>759</v>
      </c>
    </row>
    <row r="836" spans="1:6" ht="15" x14ac:dyDescent="0.2">
      <c r="A836" s="107">
        <v>3</v>
      </c>
      <c r="B836" s="26" t="s">
        <v>199</v>
      </c>
      <c r="C836" s="107" t="s">
        <v>6</v>
      </c>
      <c r="D836" s="36">
        <v>1</v>
      </c>
      <c r="E836" s="89">
        <v>396.75</v>
      </c>
      <c r="F836" s="65">
        <v>396.75</v>
      </c>
    </row>
    <row r="837" spans="1:6" ht="15" x14ac:dyDescent="0.2">
      <c r="A837" s="107">
        <v>4</v>
      </c>
      <c r="B837" s="26" t="s">
        <v>200</v>
      </c>
      <c r="C837" s="107" t="s">
        <v>6</v>
      </c>
      <c r="D837" s="36">
        <v>1</v>
      </c>
      <c r="E837" s="89">
        <v>19.25</v>
      </c>
      <c r="F837" s="65">
        <v>19.25</v>
      </c>
    </row>
    <row r="838" spans="1:6" ht="15" x14ac:dyDescent="0.2">
      <c r="A838" s="107">
        <v>5</v>
      </c>
      <c r="B838" s="45" t="s">
        <v>277</v>
      </c>
      <c r="C838" s="107" t="s">
        <v>6</v>
      </c>
      <c r="D838" s="36">
        <v>3</v>
      </c>
      <c r="E838" s="89">
        <v>86.97</v>
      </c>
      <c r="F838" s="65">
        <v>260.90999999999997</v>
      </c>
    </row>
    <row r="839" spans="1:6" ht="15" x14ac:dyDescent="0.2">
      <c r="A839" s="107">
        <v>6</v>
      </c>
      <c r="B839" s="45" t="s">
        <v>286</v>
      </c>
      <c r="C839" s="107" t="s">
        <v>6</v>
      </c>
      <c r="D839" s="36">
        <v>1</v>
      </c>
      <c r="E839" s="89">
        <v>20.440000000000001</v>
      </c>
      <c r="F839" s="65">
        <v>20.440000000000001</v>
      </c>
    </row>
    <row r="840" spans="1:6" ht="15" x14ac:dyDescent="0.2">
      <c r="A840" s="107">
        <v>7</v>
      </c>
      <c r="B840" s="37" t="s">
        <v>114</v>
      </c>
      <c r="C840" s="78" t="s">
        <v>6</v>
      </c>
      <c r="D840" s="36">
        <v>1</v>
      </c>
      <c r="E840" s="29">
        <v>29.75</v>
      </c>
      <c r="F840" s="65">
        <v>29.75</v>
      </c>
    </row>
    <row r="841" spans="1:6" ht="15" x14ac:dyDescent="0.2">
      <c r="A841" s="107">
        <v>8</v>
      </c>
      <c r="B841" s="37" t="s">
        <v>18</v>
      </c>
      <c r="C841" s="78" t="s">
        <v>6</v>
      </c>
      <c r="D841" s="36">
        <v>10</v>
      </c>
      <c r="E841" s="25">
        <v>26.13</v>
      </c>
      <c r="F841" s="65">
        <v>261.3</v>
      </c>
    </row>
    <row r="842" spans="1:6" ht="30" x14ac:dyDescent="0.2">
      <c r="A842" s="107">
        <v>9</v>
      </c>
      <c r="B842" s="43" t="s">
        <v>19</v>
      </c>
      <c r="C842" s="107" t="s">
        <v>6</v>
      </c>
      <c r="D842" s="36">
        <v>4</v>
      </c>
      <c r="E842" s="18">
        <v>460.86</v>
      </c>
      <c r="F842" s="65">
        <v>1843.44</v>
      </c>
    </row>
    <row r="843" spans="1:6" ht="30" x14ac:dyDescent="0.25">
      <c r="A843" s="107">
        <v>10</v>
      </c>
      <c r="B843" s="81" t="s">
        <v>118</v>
      </c>
      <c r="C843" s="107" t="s">
        <v>6</v>
      </c>
      <c r="D843" s="36">
        <v>1</v>
      </c>
      <c r="E843" s="17">
        <v>36.03</v>
      </c>
      <c r="F843" s="65">
        <v>36.03</v>
      </c>
    </row>
    <row r="844" spans="1:6" ht="30" x14ac:dyDescent="0.25">
      <c r="A844" s="107">
        <v>11</v>
      </c>
      <c r="B844" s="81" t="s">
        <v>45</v>
      </c>
      <c r="C844" s="107" t="s">
        <v>6</v>
      </c>
      <c r="D844" s="36">
        <v>10</v>
      </c>
      <c r="E844" s="17">
        <v>29.36</v>
      </c>
      <c r="F844" s="65">
        <v>293.60000000000002</v>
      </c>
    </row>
    <row r="845" spans="1:6" ht="15" x14ac:dyDescent="0.2">
      <c r="A845" s="107">
        <v>12</v>
      </c>
      <c r="B845" s="37" t="s">
        <v>20</v>
      </c>
      <c r="C845" s="107" t="s">
        <v>6</v>
      </c>
      <c r="D845" s="36">
        <v>2</v>
      </c>
      <c r="E845" s="21">
        <v>870.85</v>
      </c>
      <c r="F845" s="65">
        <v>1741.7</v>
      </c>
    </row>
    <row r="846" spans="1:6" ht="15" x14ac:dyDescent="0.2">
      <c r="A846" s="107">
        <v>13</v>
      </c>
      <c r="B846" s="37" t="s">
        <v>28</v>
      </c>
      <c r="C846" s="107" t="s">
        <v>6</v>
      </c>
      <c r="D846" s="36">
        <v>2</v>
      </c>
      <c r="E846" s="20">
        <v>9.75</v>
      </c>
      <c r="F846" s="65">
        <v>19.5</v>
      </c>
    </row>
    <row r="847" spans="1:6" ht="15" x14ac:dyDescent="0.2">
      <c r="A847" s="107">
        <v>14</v>
      </c>
      <c r="B847" s="37" t="s">
        <v>21</v>
      </c>
      <c r="C847" s="107" t="s">
        <v>6</v>
      </c>
      <c r="D847" s="36">
        <v>20</v>
      </c>
      <c r="E847" s="27">
        <v>25.6</v>
      </c>
      <c r="F847" s="65">
        <v>512</v>
      </c>
    </row>
    <row r="848" spans="1:6" ht="15" x14ac:dyDescent="0.2">
      <c r="A848" s="107">
        <v>15</v>
      </c>
      <c r="B848" s="37" t="s">
        <v>201</v>
      </c>
      <c r="C848" s="107" t="s">
        <v>6</v>
      </c>
      <c r="D848" s="36">
        <v>1</v>
      </c>
      <c r="E848" s="89">
        <v>297.58</v>
      </c>
      <c r="F848" s="65">
        <v>297.58</v>
      </c>
    </row>
    <row r="849" spans="1:6" ht="15" x14ac:dyDescent="0.2">
      <c r="A849" s="107">
        <v>16</v>
      </c>
      <c r="B849" s="37" t="s">
        <v>108</v>
      </c>
      <c r="C849" s="107" t="s">
        <v>6</v>
      </c>
      <c r="D849" s="36">
        <v>7</v>
      </c>
      <c r="E849" s="89">
        <v>289.47000000000003</v>
      </c>
      <c r="F849" s="65">
        <v>2026.2900000000002</v>
      </c>
    </row>
    <row r="850" spans="1:6" ht="15" x14ac:dyDescent="0.2">
      <c r="A850" s="107">
        <v>17</v>
      </c>
      <c r="B850" s="37" t="s">
        <v>98</v>
      </c>
      <c r="C850" s="107" t="s">
        <v>6</v>
      </c>
      <c r="D850" s="36">
        <v>23</v>
      </c>
      <c r="E850" s="89">
        <v>256.11</v>
      </c>
      <c r="F850" s="65">
        <v>5890.5300000000007</v>
      </c>
    </row>
    <row r="851" spans="1:6" ht="15" x14ac:dyDescent="0.2">
      <c r="A851" s="107">
        <v>18</v>
      </c>
      <c r="B851" s="37" t="s">
        <v>99</v>
      </c>
      <c r="C851" s="107" t="s">
        <v>6</v>
      </c>
      <c r="D851" s="36">
        <v>6</v>
      </c>
      <c r="E851" s="89">
        <v>241.75</v>
      </c>
      <c r="F851" s="65">
        <v>1450.5</v>
      </c>
    </row>
    <row r="852" spans="1:6" ht="15" x14ac:dyDescent="0.2">
      <c r="A852" s="107">
        <v>19</v>
      </c>
      <c r="B852" s="37" t="s">
        <v>174</v>
      </c>
      <c r="C852" s="107" t="s">
        <v>6</v>
      </c>
      <c r="D852" s="36">
        <v>1</v>
      </c>
      <c r="E852" s="89">
        <v>114.2</v>
      </c>
      <c r="F852" s="65">
        <v>114.2</v>
      </c>
    </row>
    <row r="853" spans="1:6" ht="15" x14ac:dyDescent="0.2">
      <c r="A853" s="107">
        <v>20</v>
      </c>
      <c r="B853" s="37" t="s">
        <v>137</v>
      </c>
      <c r="C853" s="107" t="s">
        <v>6</v>
      </c>
      <c r="D853" s="36">
        <v>3</v>
      </c>
      <c r="E853" s="27">
        <v>134.5</v>
      </c>
      <c r="F853" s="65">
        <v>403.5</v>
      </c>
    </row>
    <row r="854" spans="1:6" ht="15" x14ac:dyDescent="0.2">
      <c r="A854" s="107">
        <v>21</v>
      </c>
      <c r="B854" s="37" t="s">
        <v>51</v>
      </c>
      <c r="C854" s="107" t="s">
        <v>6</v>
      </c>
      <c r="D854" s="36">
        <v>30</v>
      </c>
      <c r="E854" s="25">
        <v>29.65</v>
      </c>
      <c r="F854" s="65">
        <v>889.5</v>
      </c>
    </row>
    <row r="855" spans="1:6" ht="15" x14ac:dyDescent="0.2">
      <c r="A855" s="107">
        <v>22</v>
      </c>
      <c r="B855" s="37" t="s">
        <v>80</v>
      </c>
      <c r="C855" s="107" t="s">
        <v>5</v>
      </c>
      <c r="D855" s="36">
        <v>585</v>
      </c>
      <c r="E855" s="28">
        <v>1.73</v>
      </c>
      <c r="F855" s="65">
        <v>1012.05</v>
      </c>
    </row>
    <row r="856" spans="1:6" ht="15" x14ac:dyDescent="0.2">
      <c r="A856" s="107">
        <v>23</v>
      </c>
      <c r="B856" s="37" t="s">
        <v>22</v>
      </c>
      <c r="C856" s="107" t="s">
        <v>5</v>
      </c>
      <c r="D856" s="36">
        <v>585</v>
      </c>
      <c r="E856" s="28">
        <v>0.92</v>
      </c>
      <c r="F856" s="65">
        <v>538.20000000000005</v>
      </c>
    </row>
    <row r="857" spans="1:6" ht="15" x14ac:dyDescent="0.2">
      <c r="A857" s="107">
        <v>24</v>
      </c>
      <c r="B857" s="37" t="s">
        <v>16</v>
      </c>
      <c r="C857" s="107" t="s">
        <v>5</v>
      </c>
      <c r="D857" s="36">
        <v>585</v>
      </c>
      <c r="E857" s="28">
        <v>0.71</v>
      </c>
      <c r="F857" s="65">
        <v>415.34999999999997</v>
      </c>
    </row>
    <row r="858" spans="1:6" ht="15" x14ac:dyDescent="0.2">
      <c r="A858" s="107">
        <v>25</v>
      </c>
      <c r="B858" s="37" t="s">
        <v>17</v>
      </c>
      <c r="C858" s="107" t="s">
        <v>5</v>
      </c>
      <c r="D858" s="36">
        <v>585</v>
      </c>
      <c r="E858" s="28">
        <v>0.85</v>
      </c>
      <c r="F858" s="65">
        <v>497.25</v>
      </c>
    </row>
    <row r="859" spans="1:6" ht="15" x14ac:dyDescent="0.25">
      <c r="A859" s="48"/>
      <c r="B859" s="39"/>
      <c r="C859" s="39"/>
      <c r="D859" s="40"/>
      <c r="E859" s="72" t="s">
        <v>81</v>
      </c>
      <c r="F859" s="73">
        <v>146050.73670000004</v>
      </c>
    </row>
    <row r="860" spans="1:6" ht="15" x14ac:dyDescent="0.2">
      <c r="A860" s="39"/>
      <c r="B860" s="39"/>
      <c r="C860" s="39"/>
      <c r="E860" s="74" t="s">
        <v>82</v>
      </c>
      <c r="F860" s="73">
        <v>29210.14734000001</v>
      </c>
    </row>
    <row r="861" spans="1:6" ht="15" x14ac:dyDescent="0.25">
      <c r="A861" s="49"/>
      <c r="B861" s="91"/>
      <c r="C861" s="91"/>
      <c r="D861" s="86"/>
      <c r="E861" s="75" t="s">
        <v>83</v>
      </c>
      <c r="F861" s="73">
        <v>175260.88404000003</v>
      </c>
    </row>
    <row r="863" spans="1:6" ht="14.25" x14ac:dyDescent="0.2">
      <c r="A863" s="740" t="s">
        <v>202</v>
      </c>
      <c r="B863" s="740"/>
      <c r="C863" s="740"/>
      <c r="D863" s="740"/>
      <c r="E863" s="740"/>
      <c r="F863" s="740"/>
    </row>
    <row r="864" spans="1:6" ht="14.25" x14ac:dyDescent="0.2">
      <c r="A864" s="740"/>
      <c r="B864" s="740"/>
      <c r="C864" s="740"/>
      <c r="D864" s="740"/>
      <c r="E864" s="740"/>
      <c r="F864" s="740"/>
    </row>
    <row r="865" spans="1:6" ht="14.25" x14ac:dyDescent="0.2">
      <c r="A865" s="53" t="s">
        <v>1</v>
      </c>
      <c r="B865" s="54" t="s">
        <v>2</v>
      </c>
      <c r="C865" s="55" t="s">
        <v>3</v>
      </c>
      <c r="D865" s="54" t="s">
        <v>9</v>
      </c>
      <c r="E865" s="54" t="s">
        <v>13</v>
      </c>
      <c r="F865" s="56" t="s">
        <v>15</v>
      </c>
    </row>
    <row r="866" spans="1:6" ht="14.25" x14ac:dyDescent="0.2">
      <c r="A866" s="57" t="s">
        <v>4</v>
      </c>
      <c r="B866" s="58"/>
      <c r="C866" s="59"/>
      <c r="D866" s="58"/>
      <c r="E866" s="60" t="s">
        <v>14</v>
      </c>
      <c r="F866" s="61"/>
    </row>
    <row r="867" spans="1:6" ht="15" x14ac:dyDescent="0.2">
      <c r="A867" s="44">
        <v>1</v>
      </c>
      <c r="B867" s="44">
        <v>2</v>
      </c>
      <c r="C867" s="44">
        <v>3</v>
      </c>
      <c r="D867" s="44">
        <v>4</v>
      </c>
      <c r="E867" s="44">
        <v>5</v>
      </c>
      <c r="F867" s="44">
        <v>6</v>
      </c>
    </row>
    <row r="868" spans="1:6" ht="15" x14ac:dyDescent="0.25">
      <c r="A868" s="62" t="s">
        <v>40</v>
      </c>
      <c r="B868" s="62" t="s">
        <v>41</v>
      </c>
      <c r="C868" s="63"/>
      <c r="D868" s="87"/>
      <c r="E868" s="87"/>
      <c r="F868" s="64"/>
    </row>
    <row r="869" spans="1:6" ht="15" x14ac:dyDescent="0.2">
      <c r="A869" s="107">
        <v>1</v>
      </c>
      <c r="B869" s="35" t="s">
        <v>48</v>
      </c>
      <c r="C869" s="107" t="s">
        <v>5</v>
      </c>
      <c r="D869" s="89">
        <v>210</v>
      </c>
      <c r="E869" s="89">
        <v>3.55</v>
      </c>
      <c r="F869" s="65">
        <v>745.5</v>
      </c>
    </row>
    <row r="870" spans="1:6" ht="30" x14ac:dyDescent="0.2">
      <c r="A870" s="107">
        <v>2</v>
      </c>
      <c r="B870" s="35" t="s">
        <v>42</v>
      </c>
      <c r="C870" s="107" t="s">
        <v>274</v>
      </c>
      <c r="D870" s="89">
        <v>79.5</v>
      </c>
      <c r="E870" s="89">
        <v>5.43</v>
      </c>
      <c r="F870" s="65">
        <v>431.685</v>
      </c>
    </row>
    <row r="871" spans="1:6" ht="15" x14ac:dyDescent="0.2">
      <c r="A871" s="107">
        <v>3</v>
      </c>
      <c r="B871" s="35" t="s">
        <v>0</v>
      </c>
      <c r="C871" s="107" t="s">
        <v>5</v>
      </c>
      <c r="D871" s="89">
        <v>6</v>
      </c>
      <c r="E871" s="3">
        <v>5.88</v>
      </c>
      <c r="F871" s="65">
        <v>35.28</v>
      </c>
    </row>
    <row r="872" spans="1:6" ht="15" x14ac:dyDescent="0.2">
      <c r="A872" s="107">
        <v>4</v>
      </c>
      <c r="B872" s="35" t="s">
        <v>25</v>
      </c>
      <c r="C872" s="107" t="s">
        <v>274</v>
      </c>
      <c r="D872" s="89">
        <v>9</v>
      </c>
      <c r="E872" s="3">
        <v>4.46</v>
      </c>
      <c r="F872" s="65">
        <v>40.14</v>
      </c>
    </row>
    <row r="873" spans="1:6" ht="30" x14ac:dyDescent="0.2">
      <c r="A873" s="107">
        <v>5</v>
      </c>
      <c r="B873" s="35" t="s">
        <v>96</v>
      </c>
      <c r="C873" s="34" t="s">
        <v>275</v>
      </c>
      <c r="D873" s="89">
        <v>9</v>
      </c>
      <c r="E873" s="89">
        <v>16.91</v>
      </c>
      <c r="F873" s="65">
        <v>152.19</v>
      </c>
    </row>
    <row r="874" spans="1:6" ht="30" x14ac:dyDescent="0.2">
      <c r="A874" s="737">
        <v>6</v>
      </c>
      <c r="B874" s="35" t="s">
        <v>49</v>
      </c>
      <c r="C874" s="34"/>
      <c r="D874" s="89"/>
      <c r="E874" s="90"/>
      <c r="F874" s="65"/>
    </row>
    <row r="875" spans="1:6" ht="15" x14ac:dyDescent="0.2">
      <c r="A875" s="738"/>
      <c r="B875" s="4" t="s">
        <v>104</v>
      </c>
      <c r="C875" s="34" t="s">
        <v>275</v>
      </c>
      <c r="D875" s="89">
        <v>106.56</v>
      </c>
      <c r="E875" s="6">
        <v>6.78</v>
      </c>
      <c r="F875" s="65">
        <v>722.47680000000003</v>
      </c>
    </row>
    <row r="876" spans="1:6" ht="15" x14ac:dyDescent="0.2">
      <c r="A876" s="739"/>
      <c r="B876" s="5" t="s">
        <v>105</v>
      </c>
      <c r="C876" s="34" t="s">
        <v>275</v>
      </c>
      <c r="D876" s="89">
        <v>26.64</v>
      </c>
      <c r="E876" s="7">
        <v>24.85</v>
      </c>
      <c r="F876" s="65">
        <v>662.00400000000002</v>
      </c>
    </row>
    <row r="877" spans="1:6" ht="30" x14ac:dyDescent="0.2">
      <c r="A877" s="108">
        <v>7</v>
      </c>
      <c r="B877" s="46" t="s">
        <v>26</v>
      </c>
      <c r="C877" s="34" t="s">
        <v>275</v>
      </c>
      <c r="D877" s="89">
        <v>26.64</v>
      </c>
      <c r="E877" s="8">
        <v>6.49</v>
      </c>
      <c r="F877" s="65">
        <v>172.89360000000002</v>
      </c>
    </row>
    <row r="878" spans="1:6" ht="15" x14ac:dyDescent="0.2">
      <c r="A878" s="107">
        <v>8</v>
      </c>
      <c r="B878" s="47" t="s">
        <v>27</v>
      </c>
      <c r="C878" s="34" t="s">
        <v>275</v>
      </c>
      <c r="D878" s="89">
        <v>26.64</v>
      </c>
      <c r="E878" s="9">
        <v>4.8899999999999997</v>
      </c>
      <c r="F878" s="65">
        <v>130.2696</v>
      </c>
    </row>
    <row r="879" spans="1:6" ht="30" x14ac:dyDescent="0.2">
      <c r="A879" s="108">
        <v>9</v>
      </c>
      <c r="B879" s="43" t="s">
        <v>95</v>
      </c>
      <c r="C879" s="34" t="s">
        <v>275</v>
      </c>
      <c r="D879" s="89">
        <v>133.19999999999999</v>
      </c>
      <c r="E879" s="10">
        <v>14.6</v>
      </c>
      <c r="F879" s="65">
        <v>1944.7199999999998</v>
      </c>
    </row>
    <row r="880" spans="1:6" ht="15" x14ac:dyDescent="0.2">
      <c r="A880" s="107">
        <v>10</v>
      </c>
      <c r="B880" s="37" t="s">
        <v>276</v>
      </c>
      <c r="C880" s="107" t="s">
        <v>274</v>
      </c>
      <c r="D880" s="89">
        <v>162</v>
      </c>
      <c r="E880" s="11">
        <v>4.2300000000000004</v>
      </c>
      <c r="F880" s="65">
        <v>685.2600000000001</v>
      </c>
    </row>
    <row r="881" spans="1:6" ht="60" x14ac:dyDescent="0.2">
      <c r="A881" s="108">
        <v>11</v>
      </c>
      <c r="B881" s="84" t="s">
        <v>84</v>
      </c>
      <c r="C881" s="34" t="s">
        <v>275</v>
      </c>
      <c r="D881" s="89">
        <v>32.950000000000003</v>
      </c>
      <c r="E881" s="12">
        <v>41.85</v>
      </c>
      <c r="F881" s="65">
        <v>1378.9575000000002</v>
      </c>
    </row>
    <row r="882" spans="1:6" ht="45" x14ac:dyDescent="0.2">
      <c r="A882" s="107">
        <v>12</v>
      </c>
      <c r="B882" s="85" t="s">
        <v>148</v>
      </c>
      <c r="C882" s="34" t="s">
        <v>275</v>
      </c>
      <c r="D882" s="89">
        <v>61.55</v>
      </c>
      <c r="E882" s="13">
        <v>40.200000000000003</v>
      </c>
      <c r="F882" s="65">
        <v>2474.31</v>
      </c>
    </row>
    <row r="883" spans="1:6" ht="15" x14ac:dyDescent="0.2">
      <c r="A883" s="108">
        <v>13</v>
      </c>
      <c r="B883" s="37" t="s">
        <v>7</v>
      </c>
      <c r="C883" s="107" t="s">
        <v>8</v>
      </c>
      <c r="D883" s="36">
        <v>2</v>
      </c>
      <c r="E883" s="14">
        <v>82.8</v>
      </c>
      <c r="F883" s="65">
        <v>165.6</v>
      </c>
    </row>
    <row r="884" spans="1:6" ht="15" x14ac:dyDescent="0.25">
      <c r="A884" s="107">
        <v>14</v>
      </c>
      <c r="B884" s="32" t="s">
        <v>106</v>
      </c>
      <c r="C884" s="83" t="s">
        <v>5</v>
      </c>
      <c r="D884" s="89">
        <v>6</v>
      </c>
      <c r="E884" s="15">
        <v>35.97</v>
      </c>
      <c r="F884" s="65">
        <v>215.82</v>
      </c>
    </row>
    <row r="885" spans="1:6" ht="15" x14ac:dyDescent="0.2">
      <c r="A885" s="108">
        <v>15</v>
      </c>
      <c r="B885" s="38" t="s">
        <v>85</v>
      </c>
      <c r="C885" s="107" t="s">
        <v>274</v>
      </c>
      <c r="D885" s="89">
        <v>9</v>
      </c>
      <c r="E885" s="15">
        <v>43.88</v>
      </c>
      <c r="F885" s="65">
        <v>394.92</v>
      </c>
    </row>
    <row r="886" spans="1:6" ht="30" x14ac:dyDescent="0.2">
      <c r="A886" s="107">
        <v>16</v>
      </c>
      <c r="B886" s="31" t="s">
        <v>101</v>
      </c>
      <c r="C886" s="107" t="s">
        <v>12</v>
      </c>
      <c r="D886" s="89">
        <v>7.63</v>
      </c>
      <c r="E886" s="16">
        <v>189.85</v>
      </c>
      <c r="F886" s="65">
        <v>1448.5554999999999</v>
      </c>
    </row>
    <row r="887" spans="1:6" ht="15" x14ac:dyDescent="0.2">
      <c r="A887" s="108">
        <v>17</v>
      </c>
      <c r="B887" s="31" t="s">
        <v>124</v>
      </c>
      <c r="C887" s="107" t="s">
        <v>274</v>
      </c>
      <c r="D887" s="89">
        <v>79.5</v>
      </c>
      <c r="E887" s="16">
        <v>1.8</v>
      </c>
      <c r="F887" s="65">
        <v>143.1</v>
      </c>
    </row>
    <row r="888" spans="1:6" ht="15" x14ac:dyDescent="0.2">
      <c r="A888" s="107">
        <v>18</v>
      </c>
      <c r="B888" s="31" t="s">
        <v>125</v>
      </c>
      <c r="C888" s="107" t="s">
        <v>274</v>
      </c>
      <c r="D888" s="89">
        <v>79.5</v>
      </c>
      <c r="E888" s="16">
        <v>1.58</v>
      </c>
      <c r="F888" s="65">
        <v>125.61</v>
      </c>
    </row>
    <row r="889" spans="1:6" ht="30" x14ac:dyDescent="0.2">
      <c r="A889" s="108">
        <v>19</v>
      </c>
      <c r="B889" s="31" t="s">
        <v>102</v>
      </c>
      <c r="C889" s="68" t="s">
        <v>12</v>
      </c>
      <c r="D889" s="89">
        <v>7.31</v>
      </c>
      <c r="E889" s="16">
        <v>180.98</v>
      </c>
      <c r="F889" s="65">
        <v>1322.9637999999998</v>
      </c>
    </row>
    <row r="890" spans="1:6" ht="30" x14ac:dyDescent="0.2">
      <c r="A890" s="107">
        <v>20</v>
      </c>
      <c r="B890" s="22" t="s">
        <v>103</v>
      </c>
      <c r="C890" s="23" t="s">
        <v>12</v>
      </c>
      <c r="D890" s="89">
        <v>10.49</v>
      </c>
      <c r="E890" s="30">
        <v>145.56</v>
      </c>
      <c r="F890" s="65">
        <v>1526.9244000000001</v>
      </c>
    </row>
    <row r="891" spans="1:6" ht="45" x14ac:dyDescent="0.2">
      <c r="A891" s="108">
        <v>21</v>
      </c>
      <c r="B891" s="92" t="s">
        <v>151</v>
      </c>
      <c r="C891" s="68" t="s">
        <v>275</v>
      </c>
      <c r="D891" s="89">
        <v>36.57</v>
      </c>
      <c r="E891" s="13">
        <v>40.200000000000003</v>
      </c>
      <c r="F891" s="65">
        <v>1470.114</v>
      </c>
    </row>
    <row r="892" spans="1:6" ht="15" x14ac:dyDescent="0.2">
      <c r="A892" s="107">
        <v>22</v>
      </c>
      <c r="B892" s="67" t="s">
        <v>65</v>
      </c>
      <c r="C892" s="106" t="s">
        <v>5</v>
      </c>
      <c r="D892" s="89">
        <v>210</v>
      </c>
      <c r="E892" s="19">
        <v>3.15</v>
      </c>
      <c r="F892" s="65">
        <v>661.5</v>
      </c>
    </row>
    <row r="893" spans="1:6" ht="15" x14ac:dyDescent="0.2">
      <c r="A893" s="107"/>
      <c r="B893" s="69"/>
      <c r="C893" s="70"/>
      <c r="D893" s="79"/>
      <c r="E893" s="71"/>
      <c r="F893" s="65"/>
    </row>
    <row r="894" spans="1:6" ht="15" x14ac:dyDescent="0.25">
      <c r="A894" s="62" t="s">
        <v>43</v>
      </c>
      <c r="B894" s="62" t="s">
        <v>44</v>
      </c>
      <c r="C894" s="63"/>
      <c r="D894" s="88"/>
      <c r="E894" s="88"/>
      <c r="F894" s="65"/>
    </row>
    <row r="895" spans="1:6" ht="15" x14ac:dyDescent="0.25">
      <c r="A895" s="107">
        <v>1</v>
      </c>
      <c r="B895" s="77" t="s">
        <v>23</v>
      </c>
      <c r="C895" s="34" t="s">
        <v>5</v>
      </c>
      <c r="D895" s="36">
        <v>90</v>
      </c>
      <c r="E895" s="25">
        <v>22.18</v>
      </c>
      <c r="F895" s="65">
        <v>1996.2</v>
      </c>
    </row>
    <row r="896" spans="1:6" ht="15" x14ac:dyDescent="0.2">
      <c r="A896" s="107">
        <v>2</v>
      </c>
      <c r="B896" s="37" t="s">
        <v>24</v>
      </c>
      <c r="C896" s="107" t="s">
        <v>6</v>
      </c>
      <c r="D896" s="36">
        <v>1</v>
      </c>
      <c r="E896" s="25">
        <v>69</v>
      </c>
      <c r="F896" s="65">
        <v>69</v>
      </c>
    </row>
    <row r="897" spans="1:6" ht="15" x14ac:dyDescent="0.2">
      <c r="A897" s="107">
        <v>3</v>
      </c>
      <c r="B897" s="37" t="s">
        <v>18</v>
      </c>
      <c r="C897" s="78" t="s">
        <v>6</v>
      </c>
      <c r="D897" s="36">
        <v>1</v>
      </c>
      <c r="E897" s="25">
        <v>26.13</v>
      </c>
      <c r="F897" s="65">
        <v>26.13</v>
      </c>
    </row>
    <row r="898" spans="1:6" ht="30" x14ac:dyDescent="0.2">
      <c r="A898" s="107">
        <v>4</v>
      </c>
      <c r="B898" s="43" t="s">
        <v>19</v>
      </c>
      <c r="C898" s="107" t="s">
        <v>6</v>
      </c>
      <c r="D898" s="36">
        <v>1</v>
      </c>
      <c r="E898" s="18">
        <v>460.86</v>
      </c>
      <c r="F898" s="65">
        <v>460.86</v>
      </c>
    </row>
    <row r="899" spans="1:6" ht="30" x14ac:dyDescent="0.25">
      <c r="A899" s="107">
        <v>5</v>
      </c>
      <c r="B899" s="81" t="s">
        <v>45</v>
      </c>
      <c r="C899" s="107" t="s">
        <v>6</v>
      </c>
      <c r="D899" s="36">
        <v>1</v>
      </c>
      <c r="E899" s="17">
        <v>29.36</v>
      </c>
      <c r="F899" s="65">
        <v>29.36</v>
      </c>
    </row>
    <row r="900" spans="1:6" ht="15" x14ac:dyDescent="0.2">
      <c r="A900" s="107">
        <v>6</v>
      </c>
      <c r="B900" s="37" t="s">
        <v>20</v>
      </c>
      <c r="C900" s="107" t="s">
        <v>6</v>
      </c>
      <c r="D900" s="36">
        <v>1</v>
      </c>
      <c r="E900" s="21">
        <v>870.85</v>
      </c>
      <c r="F900" s="65">
        <v>870.85</v>
      </c>
    </row>
    <row r="901" spans="1:6" ht="15" x14ac:dyDescent="0.2">
      <c r="A901" s="107">
        <v>7</v>
      </c>
      <c r="B901" s="37" t="s">
        <v>21</v>
      </c>
      <c r="C901" s="107" t="s">
        <v>6</v>
      </c>
      <c r="D901" s="36">
        <v>2</v>
      </c>
      <c r="E901" s="27">
        <v>25.6</v>
      </c>
      <c r="F901" s="65">
        <v>51.2</v>
      </c>
    </row>
    <row r="902" spans="1:6" ht="15" x14ac:dyDescent="0.2">
      <c r="A902" s="107">
        <v>8</v>
      </c>
      <c r="B902" s="37" t="s">
        <v>201</v>
      </c>
      <c r="C902" s="107" t="s">
        <v>6</v>
      </c>
      <c r="D902" s="36">
        <v>1</v>
      </c>
      <c r="E902" s="89">
        <v>297.58</v>
      </c>
      <c r="F902" s="65">
        <v>297.58</v>
      </c>
    </row>
    <row r="903" spans="1:6" ht="15" x14ac:dyDescent="0.2">
      <c r="A903" s="107">
        <v>9</v>
      </c>
      <c r="B903" s="37" t="s">
        <v>98</v>
      </c>
      <c r="C903" s="107" t="s">
        <v>6</v>
      </c>
      <c r="D903" s="36">
        <v>4</v>
      </c>
      <c r="E903" s="89">
        <v>256.11</v>
      </c>
      <c r="F903" s="65">
        <v>1024.44</v>
      </c>
    </row>
    <row r="904" spans="1:6" ht="15" x14ac:dyDescent="0.2">
      <c r="A904" s="107">
        <v>10</v>
      </c>
      <c r="B904" s="37" t="s">
        <v>99</v>
      </c>
      <c r="C904" s="107" t="s">
        <v>6</v>
      </c>
      <c r="D904" s="36">
        <v>1</v>
      </c>
      <c r="E904" s="89">
        <v>241.75</v>
      </c>
      <c r="F904" s="65">
        <v>241.75</v>
      </c>
    </row>
    <row r="905" spans="1:6" ht="15" x14ac:dyDescent="0.2">
      <c r="A905" s="107">
        <v>11</v>
      </c>
      <c r="B905" s="37" t="s">
        <v>51</v>
      </c>
      <c r="C905" s="107" t="s">
        <v>6</v>
      </c>
      <c r="D905" s="36">
        <v>5</v>
      </c>
      <c r="E905" s="25">
        <v>29.65</v>
      </c>
      <c r="F905" s="65">
        <v>148.25</v>
      </c>
    </row>
    <row r="906" spans="1:6" ht="15" x14ac:dyDescent="0.2">
      <c r="A906" s="107">
        <v>12</v>
      </c>
      <c r="B906" s="37" t="s">
        <v>80</v>
      </c>
      <c r="C906" s="107" t="s">
        <v>5</v>
      </c>
      <c r="D906" s="36">
        <v>90</v>
      </c>
      <c r="E906" s="28">
        <v>1.73</v>
      </c>
      <c r="F906" s="65">
        <v>155.69999999999999</v>
      </c>
    </row>
    <row r="907" spans="1:6" ht="15" x14ac:dyDescent="0.2">
      <c r="A907" s="107">
        <v>13</v>
      </c>
      <c r="B907" s="37" t="s">
        <v>22</v>
      </c>
      <c r="C907" s="107" t="s">
        <v>5</v>
      </c>
      <c r="D907" s="36">
        <v>90</v>
      </c>
      <c r="E907" s="28">
        <v>0.92</v>
      </c>
      <c r="F907" s="65">
        <v>82.8</v>
      </c>
    </row>
    <row r="908" spans="1:6" ht="15" x14ac:dyDescent="0.2">
      <c r="A908" s="107">
        <v>14</v>
      </c>
      <c r="B908" s="37" t="s">
        <v>16</v>
      </c>
      <c r="C908" s="107" t="s">
        <v>5</v>
      </c>
      <c r="D908" s="36">
        <v>90</v>
      </c>
      <c r="E908" s="28">
        <v>0.71</v>
      </c>
      <c r="F908" s="65">
        <v>63.9</v>
      </c>
    </row>
    <row r="909" spans="1:6" ht="15" x14ac:dyDescent="0.2">
      <c r="A909" s="107">
        <v>15</v>
      </c>
      <c r="B909" s="37" t="s">
        <v>17</v>
      </c>
      <c r="C909" s="107" t="s">
        <v>5</v>
      </c>
      <c r="D909" s="36">
        <v>90</v>
      </c>
      <c r="E909" s="28">
        <v>0.85</v>
      </c>
      <c r="F909" s="65">
        <v>76.5</v>
      </c>
    </row>
    <row r="910" spans="1:6" ht="15" x14ac:dyDescent="0.25">
      <c r="A910" s="48"/>
      <c r="B910" s="39"/>
      <c r="C910" s="39"/>
      <c r="D910" s="40"/>
      <c r="E910" s="72" t="s">
        <v>81</v>
      </c>
      <c r="F910" s="73">
        <v>22645.314200000004</v>
      </c>
    </row>
    <row r="911" spans="1:6" ht="15" x14ac:dyDescent="0.2">
      <c r="A911" s="39"/>
      <c r="B911" s="39"/>
      <c r="C911" s="39"/>
      <c r="E911" s="74" t="s">
        <v>82</v>
      </c>
      <c r="F911" s="73">
        <v>4529.0628400000014</v>
      </c>
    </row>
    <row r="912" spans="1:6" ht="15" x14ac:dyDescent="0.25">
      <c r="A912" s="49"/>
      <c r="B912" s="91"/>
      <c r="C912" s="91"/>
      <c r="D912" s="86"/>
      <c r="E912" s="75" t="s">
        <v>83</v>
      </c>
      <c r="F912" s="73">
        <v>27174.377040000007</v>
      </c>
    </row>
    <row r="914" spans="1:6" ht="14.25" x14ac:dyDescent="0.2">
      <c r="A914" s="740" t="s">
        <v>206</v>
      </c>
      <c r="B914" s="740"/>
      <c r="C914" s="740"/>
      <c r="D914" s="740"/>
      <c r="E914" s="740"/>
      <c r="F914" s="740"/>
    </row>
    <row r="915" spans="1:6" ht="14.25" x14ac:dyDescent="0.2">
      <c r="A915" s="740"/>
      <c r="B915" s="740"/>
      <c r="C915" s="740"/>
      <c r="D915" s="740"/>
      <c r="E915" s="740"/>
      <c r="F915" s="740"/>
    </row>
    <row r="916" spans="1:6" ht="14.25" x14ac:dyDescent="0.2">
      <c r="A916" s="53" t="s">
        <v>1</v>
      </c>
      <c r="B916" s="54" t="s">
        <v>2</v>
      </c>
      <c r="C916" s="55" t="s">
        <v>3</v>
      </c>
      <c r="D916" s="54" t="s">
        <v>9</v>
      </c>
      <c r="E916" s="54" t="s">
        <v>13</v>
      </c>
      <c r="F916" s="56" t="s">
        <v>15</v>
      </c>
    </row>
    <row r="917" spans="1:6" ht="14.25" x14ac:dyDescent="0.2">
      <c r="A917" s="57" t="s">
        <v>4</v>
      </c>
      <c r="B917" s="58"/>
      <c r="C917" s="59"/>
      <c r="D917" s="58"/>
      <c r="E917" s="60" t="s">
        <v>14</v>
      </c>
      <c r="F917" s="61"/>
    </row>
    <row r="918" spans="1:6" ht="15" x14ac:dyDescent="0.2">
      <c r="A918" s="44">
        <v>1</v>
      </c>
      <c r="B918" s="44">
        <v>2</v>
      </c>
      <c r="C918" s="44">
        <v>3</v>
      </c>
      <c r="D918" s="44">
        <v>4</v>
      </c>
      <c r="E918" s="44">
        <v>5</v>
      </c>
      <c r="F918" s="44">
        <v>6</v>
      </c>
    </row>
    <row r="919" spans="1:6" ht="15" x14ac:dyDescent="0.25">
      <c r="A919" s="62" t="s">
        <v>40</v>
      </c>
      <c r="B919" s="62" t="s">
        <v>41</v>
      </c>
      <c r="C919" s="63"/>
      <c r="D919" s="87"/>
      <c r="E919" s="87"/>
      <c r="F919" s="64"/>
    </row>
    <row r="920" spans="1:6" ht="15" x14ac:dyDescent="0.2">
      <c r="A920" s="107">
        <v>1</v>
      </c>
      <c r="B920" s="35" t="s">
        <v>48</v>
      </c>
      <c r="C920" s="107" t="s">
        <v>5</v>
      </c>
      <c r="D920" s="89">
        <v>250</v>
      </c>
      <c r="E920" s="89">
        <v>3.55</v>
      </c>
      <c r="F920" s="65">
        <v>887.5</v>
      </c>
    </row>
    <row r="921" spans="1:6" ht="30" x14ac:dyDescent="0.2">
      <c r="A921" s="107">
        <v>2</v>
      </c>
      <c r="B921" s="35" t="s">
        <v>42</v>
      </c>
      <c r="C921" s="107" t="s">
        <v>274</v>
      </c>
      <c r="D921" s="89">
        <v>95.5</v>
      </c>
      <c r="E921" s="89">
        <v>5.43</v>
      </c>
      <c r="F921" s="65">
        <v>518.56499999999994</v>
      </c>
    </row>
    <row r="922" spans="1:6" ht="15" x14ac:dyDescent="0.2">
      <c r="A922" s="107">
        <v>3</v>
      </c>
      <c r="B922" s="35" t="s">
        <v>0</v>
      </c>
      <c r="C922" s="107" t="s">
        <v>5</v>
      </c>
      <c r="D922" s="89">
        <v>5</v>
      </c>
      <c r="E922" s="3">
        <v>5.88</v>
      </c>
      <c r="F922" s="65">
        <v>29.4</v>
      </c>
    </row>
    <row r="923" spans="1:6" ht="15" x14ac:dyDescent="0.2">
      <c r="A923" s="107">
        <v>4</v>
      </c>
      <c r="B923" s="35" t="s">
        <v>25</v>
      </c>
      <c r="C923" s="107" t="s">
        <v>274</v>
      </c>
      <c r="D923" s="89">
        <v>7.5</v>
      </c>
      <c r="E923" s="3">
        <v>4.46</v>
      </c>
      <c r="F923" s="65">
        <v>33.450000000000003</v>
      </c>
    </row>
    <row r="924" spans="1:6" ht="30" x14ac:dyDescent="0.2">
      <c r="A924" s="107">
        <v>5</v>
      </c>
      <c r="B924" s="35" t="s">
        <v>96</v>
      </c>
      <c r="C924" s="34" t="s">
        <v>275</v>
      </c>
      <c r="D924" s="89">
        <v>10.43</v>
      </c>
      <c r="E924" s="89">
        <v>16.91</v>
      </c>
      <c r="F924" s="65">
        <v>176.37129999999999</v>
      </c>
    </row>
    <row r="925" spans="1:6" ht="30" x14ac:dyDescent="0.2">
      <c r="A925" s="737">
        <v>6</v>
      </c>
      <c r="B925" s="35" t="s">
        <v>49</v>
      </c>
      <c r="C925" s="34"/>
      <c r="D925" s="89"/>
      <c r="E925" s="90"/>
      <c r="F925" s="65"/>
    </row>
    <row r="926" spans="1:6" ht="15" x14ac:dyDescent="0.2">
      <c r="A926" s="738"/>
      <c r="B926" s="4" t="s">
        <v>104</v>
      </c>
      <c r="C926" s="34" t="s">
        <v>275</v>
      </c>
      <c r="D926" s="89">
        <v>125.74</v>
      </c>
      <c r="E926" s="6">
        <v>6.78</v>
      </c>
      <c r="F926" s="65">
        <v>852.5172</v>
      </c>
    </row>
    <row r="927" spans="1:6" ht="15" x14ac:dyDescent="0.2">
      <c r="A927" s="739"/>
      <c r="B927" s="5" t="s">
        <v>105</v>
      </c>
      <c r="C927" s="34" t="s">
        <v>275</v>
      </c>
      <c r="D927" s="89">
        <v>31.44</v>
      </c>
      <c r="E927" s="7">
        <v>24.85</v>
      </c>
      <c r="F927" s="65">
        <v>781.28400000000011</v>
      </c>
    </row>
    <row r="928" spans="1:6" ht="30" x14ac:dyDescent="0.2">
      <c r="A928" s="108">
        <v>7</v>
      </c>
      <c r="B928" s="46" t="s">
        <v>26</v>
      </c>
      <c r="C928" s="34" t="s">
        <v>275</v>
      </c>
      <c r="D928" s="89">
        <v>31.44</v>
      </c>
      <c r="E928" s="8">
        <v>6.49</v>
      </c>
      <c r="F928" s="65">
        <v>204.04560000000001</v>
      </c>
    </row>
    <row r="929" spans="1:6" ht="15" x14ac:dyDescent="0.2">
      <c r="A929" s="107">
        <v>8</v>
      </c>
      <c r="B929" s="47" t="s">
        <v>27</v>
      </c>
      <c r="C929" s="34" t="s">
        <v>275</v>
      </c>
      <c r="D929" s="89">
        <v>31.44</v>
      </c>
      <c r="E929" s="9">
        <v>4.8899999999999997</v>
      </c>
      <c r="F929" s="65">
        <v>153.74160000000001</v>
      </c>
    </row>
    <row r="930" spans="1:6" ht="30" x14ac:dyDescent="0.2">
      <c r="A930" s="108">
        <v>9</v>
      </c>
      <c r="B930" s="43" t="s">
        <v>95</v>
      </c>
      <c r="C930" s="34" t="s">
        <v>275</v>
      </c>
      <c r="D930" s="89">
        <v>157.18</v>
      </c>
      <c r="E930" s="10">
        <v>14.6</v>
      </c>
      <c r="F930" s="65">
        <v>2294.828</v>
      </c>
    </row>
    <row r="931" spans="1:6" ht="15" x14ac:dyDescent="0.2">
      <c r="A931" s="107">
        <v>10</v>
      </c>
      <c r="B931" s="37" t="s">
        <v>276</v>
      </c>
      <c r="C931" s="107" t="s">
        <v>274</v>
      </c>
      <c r="D931" s="89">
        <v>198</v>
      </c>
      <c r="E931" s="11">
        <v>4.2300000000000004</v>
      </c>
      <c r="F931" s="65">
        <v>837.54000000000008</v>
      </c>
    </row>
    <row r="932" spans="1:6" ht="60" x14ac:dyDescent="0.2">
      <c r="A932" s="108">
        <v>11</v>
      </c>
      <c r="B932" s="84" t="s">
        <v>84</v>
      </c>
      <c r="C932" s="34" t="s">
        <v>275</v>
      </c>
      <c r="D932" s="89">
        <v>38.57</v>
      </c>
      <c r="E932" s="12">
        <v>41.85</v>
      </c>
      <c r="F932" s="65">
        <v>1614.1545000000001</v>
      </c>
    </row>
    <row r="933" spans="1:6" ht="45" x14ac:dyDescent="0.2">
      <c r="A933" s="107">
        <v>12</v>
      </c>
      <c r="B933" s="85" t="s">
        <v>148</v>
      </c>
      <c r="C933" s="34" t="s">
        <v>275</v>
      </c>
      <c r="D933" s="89">
        <v>71.73</v>
      </c>
      <c r="E933" s="13">
        <v>40.200000000000003</v>
      </c>
      <c r="F933" s="65">
        <v>2883.5460000000003</v>
      </c>
    </row>
    <row r="934" spans="1:6" ht="15" x14ac:dyDescent="0.2">
      <c r="A934" s="108">
        <v>13</v>
      </c>
      <c r="B934" s="37" t="s">
        <v>7</v>
      </c>
      <c r="C934" s="107" t="s">
        <v>8</v>
      </c>
      <c r="D934" s="36">
        <v>2</v>
      </c>
      <c r="E934" s="14">
        <v>82.8</v>
      </c>
      <c r="F934" s="65">
        <v>165.6</v>
      </c>
    </row>
    <row r="935" spans="1:6" ht="15" x14ac:dyDescent="0.25">
      <c r="A935" s="107">
        <v>14</v>
      </c>
      <c r="B935" s="32" t="s">
        <v>106</v>
      </c>
      <c r="C935" s="83" t="s">
        <v>5</v>
      </c>
      <c r="D935" s="89">
        <v>5</v>
      </c>
      <c r="E935" s="15">
        <v>35.97</v>
      </c>
      <c r="F935" s="65">
        <v>179.85</v>
      </c>
    </row>
    <row r="936" spans="1:6" ht="15" x14ac:dyDescent="0.2">
      <c r="A936" s="108">
        <v>15</v>
      </c>
      <c r="B936" s="38" t="s">
        <v>85</v>
      </c>
      <c r="C936" s="107" t="s">
        <v>274</v>
      </c>
      <c r="D936" s="89">
        <v>7.5</v>
      </c>
      <c r="E936" s="15">
        <v>43.88</v>
      </c>
      <c r="F936" s="65">
        <v>329.1</v>
      </c>
    </row>
    <row r="937" spans="1:6" ht="30" x14ac:dyDescent="0.2">
      <c r="A937" s="107">
        <v>16</v>
      </c>
      <c r="B937" s="31" t="s">
        <v>101</v>
      </c>
      <c r="C937" s="107" t="s">
        <v>12</v>
      </c>
      <c r="D937" s="89">
        <v>9.17</v>
      </c>
      <c r="E937" s="16">
        <v>189.85</v>
      </c>
      <c r="F937" s="65">
        <v>1740.9244999999999</v>
      </c>
    </row>
    <row r="938" spans="1:6" ht="15" x14ac:dyDescent="0.2">
      <c r="A938" s="108">
        <v>17</v>
      </c>
      <c r="B938" s="31" t="s">
        <v>124</v>
      </c>
      <c r="C938" s="107" t="s">
        <v>274</v>
      </c>
      <c r="D938" s="89">
        <v>95.5</v>
      </c>
      <c r="E938" s="16">
        <v>1.8</v>
      </c>
      <c r="F938" s="65">
        <v>171.9</v>
      </c>
    </row>
    <row r="939" spans="1:6" ht="15" x14ac:dyDescent="0.2">
      <c r="A939" s="107">
        <v>18</v>
      </c>
      <c r="B939" s="31" t="s">
        <v>125</v>
      </c>
      <c r="C939" s="107" t="s">
        <v>274</v>
      </c>
      <c r="D939" s="89">
        <v>95.5</v>
      </c>
      <c r="E939" s="16">
        <v>1.58</v>
      </c>
      <c r="F939" s="65">
        <v>150.89000000000001</v>
      </c>
    </row>
    <row r="940" spans="1:6" ht="30" x14ac:dyDescent="0.2">
      <c r="A940" s="108">
        <v>19</v>
      </c>
      <c r="B940" s="31" t="s">
        <v>102</v>
      </c>
      <c r="C940" s="68" t="s">
        <v>12</v>
      </c>
      <c r="D940" s="89">
        <v>8.7899999999999991</v>
      </c>
      <c r="E940" s="16">
        <v>180.98</v>
      </c>
      <c r="F940" s="65">
        <v>1590.8141999999998</v>
      </c>
    </row>
    <row r="941" spans="1:6" ht="30" x14ac:dyDescent="0.2">
      <c r="A941" s="107">
        <v>20</v>
      </c>
      <c r="B941" s="22" t="s">
        <v>103</v>
      </c>
      <c r="C941" s="23" t="s">
        <v>12</v>
      </c>
      <c r="D941" s="89">
        <v>12.61</v>
      </c>
      <c r="E941" s="30">
        <v>145.56</v>
      </c>
      <c r="F941" s="65">
        <v>1835.5116</v>
      </c>
    </row>
    <row r="942" spans="1:6" ht="45" x14ac:dyDescent="0.2">
      <c r="A942" s="108">
        <v>21</v>
      </c>
      <c r="B942" s="92" t="s">
        <v>151</v>
      </c>
      <c r="C942" s="68" t="s">
        <v>275</v>
      </c>
      <c r="D942" s="89">
        <v>43.93</v>
      </c>
      <c r="E942" s="13">
        <v>40.200000000000003</v>
      </c>
      <c r="F942" s="65">
        <v>1765.9860000000001</v>
      </c>
    </row>
    <row r="943" spans="1:6" ht="15" x14ac:dyDescent="0.2">
      <c r="A943" s="107">
        <v>22</v>
      </c>
      <c r="B943" s="67" t="s">
        <v>65</v>
      </c>
      <c r="C943" s="106" t="s">
        <v>5</v>
      </c>
      <c r="D943" s="89">
        <v>250</v>
      </c>
      <c r="E943" s="19">
        <v>3.15</v>
      </c>
      <c r="F943" s="65">
        <v>787.5</v>
      </c>
    </row>
    <row r="944" spans="1:6" ht="15" x14ac:dyDescent="0.2">
      <c r="A944" s="107"/>
      <c r="B944" s="69"/>
      <c r="C944" s="70"/>
      <c r="D944" s="79"/>
      <c r="E944" s="71"/>
      <c r="F944" s="65"/>
    </row>
    <row r="945" spans="1:6" ht="15" x14ac:dyDescent="0.25">
      <c r="A945" s="62" t="s">
        <v>43</v>
      </c>
      <c r="B945" s="62" t="s">
        <v>44</v>
      </c>
      <c r="C945" s="63"/>
      <c r="D945" s="88"/>
      <c r="E945" s="88"/>
      <c r="F945" s="65"/>
    </row>
    <row r="946" spans="1:6" ht="15" x14ac:dyDescent="0.25">
      <c r="A946" s="107">
        <v>1</v>
      </c>
      <c r="B946" s="77" t="s">
        <v>23</v>
      </c>
      <c r="C946" s="34" t="s">
        <v>5</v>
      </c>
      <c r="D946" s="36">
        <v>110</v>
      </c>
      <c r="E946" s="25">
        <v>22.18</v>
      </c>
      <c r="F946" s="65">
        <v>2439.8000000000002</v>
      </c>
    </row>
    <row r="947" spans="1:6" ht="15" x14ac:dyDescent="0.2">
      <c r="A947" s="107">
        <v>2</v>
      </c>
      <c r="B947" s="37" t="s">
        <v>24</v>
      </c>
      <c r="C947" s="107" t="s">
        <v>6</v>
      </c>
      <c r="D947" s="36">
        <v>1</v>
      </c>
      <c r="E947" s="25">
        <v>69</v>
      </c>
      <c r="F947" s="65">
        <v>69</v>
      </c>
    </row>
    <row r="948" spans="1:6" ht="15" x14ac:dyDescent="0.2">
      <c r="A948" s="107">
        <v>3</v>
      </c>
      <c r="B948" s="45" t="s">
        <v>277</v>
      </c>
      <c r="C948" s="107" t="s">
        <v>6</v>
      </c>
      <c r="D948" s="36">
        <v>2</v>
      </c>
      <c r="E948" s="89">
        <v>86.97</v>
      </c>
      <c r="F948" s="65">
        <v>173.94</v>
      </c>
    </row>
    <row r="949" spans="1:6" ht="15" x14ac:dyDescent="0.2">
      <c r="A949" s="107">
        <v>4</v>
      </c>
      <c r="B949" s="37" t="s">
        <v>18</v>
      </c>
      <c r="C949" s="78" t="s">
        <v>6</v>
      </c>
      <c r="D949" s="36">
        <v>1</v>
      </c>
      <c r="E949" s="25">
        <v>26.13</v>
      </c>
      <c r="F949" s="65">
        <v>26.13</v>
      </c>
    </row>
    <row r="950" spans="1:6" ht="30" x14ac:dyDescent="0.2">
      <c r="A950" s="107">
        <v>5</v>
      </c>
      <c r="B950" s="43" t="s">
        <v>19</v>
      </c>
      <c r="C950" s="107" t="s">
        <v>6</v>
      </c>
      <c r="D950" s="36">
        <v>1</v>
      </c>
      <c r="E950" s="18">
        <v>460.86</v>
      </c>
      <c r="F950" s="65">
        <v>460.86</v>
      </c>
    </row>
    <row r="951" spans="1:6" ht="30" x14ac:dyDescent="0.25">
      <c r="A951" s="107">
        <v>6</v>
      </c>
      <c r="B951" s="81" t="s">
        <v>45</v>
      </c>
      <c r="C951" s="107" t="s">
        <v>6</v>
      </c>
      <c r="D951" s="36">
        <v>1</v>
      </c>
      <c r="E951" s="17">
        <v>29.36</v>
      </c>
      <c r="F951" s="65">
        <v>29.36</v>
      </c>
    </row>
    <row r="952" spans="1:6" ht="15" x14ac:dyDescent="0.2">
      <c r="A952" s="107">
        <v>7</v>
      </c>
      <c r="B952" s="37" t="s">
        <v>20</v>
      </c>
      <c r="C952" s="107" t="s">
        <v>6</v>
      </c>
      <c r="D952" s="36">
        <v>1</v>
      </c>
      <c r="E952" s="21">
        <v>870.85</v>
      </c>
      <c r="F952" s="65">
        <v>870.85</v>
      </c>
    </row>
    <row r="953" spans="1:6" ht="15" x14ac:dyDescent="0.2">
      <c r="A953" s="107">
        <v>8</v>
      </c>
      <c r="B953" s="37" t="s">
        <v>21</v>
      </c>
      <c r="C953" s="107" t="s">
        <v>6</v>
      </c>
      <c r="D953" s="36">
        <v>4</v>
      </c>
      <c r="E953" s="27">
        <v>25.6</v>
      </c>
      <c r="F953" s="65">
        <v>102.4</v>
      </c>
    </row>
    <row r="954" spans="1:6" ht="15" x14ac:dyDescent="0.2">
      <c r="A954" s="107">
        <v>9</v>
      </c>
      <c r="B954" s="37" t="s">
        <v>97</v>
      </c>
      <c r="C954" s="107" t="s">
        <v>6</v>
      </c>
      <c r="D954" s="36">
        <v>1</v>
      </c>
      <c r="E954" s="89">
        <v>272.56</v>
      </c>
      <c r="F954" s="65">
        <v>272.56</v>
      </c>
    </row>
    <row r="955" spans="1:6" ht="15" x14ac:dyDescent="0.2">
      <c r="A955" s="107">
        <v>10</v>
      </c>
      <c r="B955" s="37" t="s">
        <v>98</v>
      </c>
      <c r="C955" s="107" t="s">
        <v>6</v>
      </c>
      <c r="D955" s="36">
        <v>4</v>
      </c>
      <c r="E955" s="89">
        <v>256.11</v>
      </c>
      <c r="F955" s="65">
        <v>1024.44</v>
      </c>
    </row>
    <row r="956" spans="1:6" ht="15" x14ac:dyDescent="0.2">
      <c r="A956" s="107">
        <v>11</v>
      </c>
      <c r="B956" s="37" t="s">
        <v>51</v>
      </c>
      <c r="C956" s="107" t="s">
        <v>6</v>
      </c>
      <c r="D956" s="36">
        <v>6</v>
      </c>
      <c r="E956" s="25">
        <v>29.65</v>
      </c>
      <c r="F956" s="65">
        <v>177.89999999999998</v>
      </c>
    </row>
    <row r="957" spans="1:6" ht="15" x14ac:dyDescent="0.2">
      <c r="A957" s="107">
        <v>12</v>
      </c>
      <c r="B957" s="37" t="s">
        <v>80</v>
      </c>
      <c r="C957" s="107" t="s">
        <v>5</v>
      </c>
      <c r="D957" s="36">
        <v>110</v>
      </c>
      <c r="E957" s="28">
        <v>1.73</v>
      </c>
      <c r="F957" s="65">
        <v>190.3</v>
      </c>
    </row>
    <row r="958" spans="1:6" ht="15" x14ac:dyDescent="0.2">
      <c r="A958" s="107">
        <v>13</v>
      </c>
      <c r="B958" s="37" t="s">
        <v>22</v>
      </c>
      <c r="C958" s="107" t="s">
        <v>5</v>
      </c>
      <c r="D958" s="36">
        <v>110</v>
      </c>
      <c r="E958" s="28">
        <v>0.92</v>
      </c>
      <c r="F958" s="65">
        <v>101.2</v>
      </c>
    </row>
    <row r="959" spans="1:6" ht="15" x14ac:dyDescent="0.2">
      <c r="A959" s="107">
        <v>14</v>
      </c>
      <c r="B959" s="37" t="s">
        <v>16</v>
      </c>
      <c r="C959" s="107" t="s">
        <v>5</v>
      </c>
      <c r="D959" s="36">
        <v>110</v>
      </c>
      <c r="E959" s="28">
        <v>0.71</v>
      </c>
      <c r="F959" s="65">
        <v>78.099999999999994</v>
      </c>
    </row>
    <row r="960" spans="1:6" ht="15" x14ac:dyDescent="0.2">
      <c r="A960" s="107">
        <v>15</v>
      </c>
      <c r="B960" s="37" t="s">
        <v>17</v>
      </c>
      <c r="C960" s="107" t="s">
        <v>5</v>
      </c>
      <c r="D960" s="36">
        <v>110</v>
      </c>
      <c r="E960" s="28">
        <v>0.85</v>
      </c>
      <c r="F960" s="65">
        <v>93.5</v>
      </c>
    </row>
    <row r="961" spans="1:6" ht="15" x14ac:dyDescent="0.25">
      <c r="A961" s="48"/>
      <c r="B961" s="39"/>
      <c r="C961" s="39"/>
      <c r="D961" s="40"/>
      <c r="E961" s="72" t="s">
        <v>81</v>
      </c>
      <c r="F961" s="73">
        <v>26095.359500000002</v>
      </c>
    </row>
    <row r="962" spans="1:6" ht="15" x14ac:dyDescent="0.2">
      <c r="A962" s="39"/>
      <c r="B962" s="39"/>
      <c r="C962" s="39"/>
      <c r="E962" s="74" t="s">
        <v>82</v>
      </c>
      <c r="F962" s="73">
        <v>5219.0719000000008</v>
      </c>
    </row>
    <row r="963" spans="1:6" ht="15" x14ac:dyDescent="0.25">
      <c r="A963" s="49"/>
      <c r="B963" s="91"/>
      <c r="C963" s="91"/>
      <c r="D963" s="86"/>
      <c r="E963" s="75" t="s">
        <v>83</v>
      </c>
      <c r="F963" s="73">
        <v>31314.431400000001</v>
      </c>
    </row>
    <row r="965" spans="1:6" ht="14.25" customHeight="1" x14ac:dyDescent="0.2">
      <c r="A965" s="740" t="s">
        <v>208</v>
      </c>
      <c r="B965" s="740"/>
      <c r="C965" s="740"/>
      <c r="D965" s="740"/>
      <c r="E965" s="740"/>
      <c r="F965" s="740"/>
    </row>
    <row r="966" spans="1:6" ht="14.25" x14ac:dyDescent="0.2">
      <c r="A966" s="740"/>
      <c r="B966" s="740"/>
      <c r="C966" s="740"/>
      <c r="D966" s="740"/>
      <c r="E966" s="740"/>
      <c r="F966" s="740"/>
    </row>
    <row r="967" spans="1:6" ht="14.25" x14ac:dyDescent="0.2">
      <c r="A967" s="53" t="s">
        <v>1</v>
      </c>
      <c r="B967" s="54" t="s">
        <v>2</v>
      </c>
      <c r="C967" s="55" t="s">
        <v>3</v>
      </c>
      <c r="D967" s="54" t="s">
        <v>9</v>
      </c>
      <c r="E967" s="54" t="s">
        <v>13</v>
      </c>
      <c r="F967" s="56" t="s">
        <v>15</v>
      </c>
    </row>
    <row r="968" spans="1:6" ht="14.25" x14ac:dyDescent="0.2">
      <c r="A968" s="57" t="s">
        <v>4</v>
      </c>
      <c r="B968" s="58"/>
      <c r="C968" s="59"/>
      <c r="D968" s="58"/>
      <c r="E968" s="60" t="s">
        <v>14</v>
      </c>
      <c r="F968" s="61"/>
    </row>
    <row r="969" spans="1:6" ht="15" x14ac:dyDescent="0.2">
      <c r="A969" s="44">
        <v>1</v>
      </c>
      <c r="B969" s="44">
        <v>2</v>
      </c>
      <c r="C969" s="44">
        <v>3</v>
      </c>
      <c r="D969" s="44">
        <v>4</v>
      </c>
      <c r="E969" s="44">
        <v>5</v>
      </c>
      <c r="F969" s="44">
        <v>6</v>
      </c>
    </row>
    <row r="970" spans="1:6" ht="15" x14ac:dyDescent="0.25">
      <c r="A970" s="62" t="s">
        <v>40</v>
      </c>
      <c r="B970" s="62" t="s">
        <v>41</v>
      </c>
      <c r="C970" s="63"/>
      <c r="D970" s="87"/>
      <c r="E970" s="87"/>
      <c r="F970" s="64"/>
    </row>
    <row r="971" spans="1:6" ht="15" x14ac:dyDescent="0.2">
      <c r="A971" s="107">
        <v>1</v>
      </c>
      <c r="B971" s="35" t="s">
        <v>48</v>
      </c>
      <c r="C971" s="107" t="s">
        <v>5</v>
      </c>
      <c r="D971" s="89">
        <v>227</v>
      </c>
      <c r="E971" s="89">
        <v>3.55</v>
      </c>
      <c r="F971" s="65">
        <v>805.84999999999991</v>
      </c>
    </row>
    <row r="972" spans="1:6" ht="30" x14ac:dyDescent="0.2">
      <c r="A972" s="107">
        <v>2</v>
      </c>
      <c r="B972" s="35" t="s">
        <v>42</v>
      </c>
      <c r="C972" s="107" t="s">
        <v>274</v>
      </c>
      <c r="D972" s="89">
        <v>89.45</v>
      </c>
      <c r="E972" s="89">
        <v>5.43</v>
      </c>
      <c r="F972" s="65">
        <v>485.71350000000001</v>
      </c>
    </row>
    <row r="973" spans="1:6" ht="15" x14ac:dyDescent="0.2">
      <c r="A973" s="107">
        <v>3</v>
      </c>
      <c r="B973" s="35" t="s">
        <v>0</v>
      </c>
      <c r="C973" s="107" t="s">
        <v>5</v>
      </c>
      <c r="D973" s="89">
        <v>7</v>
      </c>
      <c r="E973" s="3">
        <v>5.88</v>
      </c>
      <c r="F973" s="65">
        <v>41.16</v>
      </c>
    </row>
    <row r="974" spans="1:6" ht="15" x14ac:dyDescent="0.2">
      <c r="A974" s="107">
        <v>4</v>
      </c>
      <c r="B974" s="35" t="s">
        <v>25</v>
      </c>
      <c r="C974" s="107" t="s">
        <v>274</v>
      </c>
      <c r="D974" s="89">
        <v>10.5</v>
      </c>
      <c r="E974" s="3">
        <v>4.46</v>
      </c>
      <c r="F974" s="65">
        <v>46.83</v>
      </c>
    </row>
    <row r="975" spans="1:6" ht="30" x14ac:dyDescent="0.2">
      <c r="A975" s="107">
        <v>5</v>
      </c>
      <c r="B975" s="35" t="s">
        <v>96</v>
      </c>
      <c r="C975" s="34" t="s">
        <v>275</v>
      </c>
      <c r="D975" s="89">
        <v>10.17</v>
      </c>
      <c r="E975" s="89">
        <v>16.91</v>
      </c>
      <c r="F975" s="65">
        <v>171.97470000000001</v>
      </c>
    </row>
    <row r="976" spans="1:6" ht="30" x14ac:dyDescent="0.2">
      <c r="A976" s="737">
        <v>6</v>
      </c>
      <c r="B976" s="35" t="s">
        <v>49</v>
      </c>
      <c r="C976" s="34"/>
      <c r="D976" s="89"/>
      <c r="E976" s="90"/>
      <c r="F976" s="65"/>
    </row>
    <row r="977" spans="1:6" ht="15" x14ac:dyDescent="0.2">
      <c r="A977" s="738"/>
      <c r="B977" s="4" t="s">
        <v>104</v>
      </c>
      <c r="C977" s="34" t="s">
        <v>275</v>
      </c>
      <c r="D977" s="89">
        <v>122.7</v>
      </c>
      <c r="E977" s="6">
        <v>6.78</v>
      </c>
      <c r="F977" s="65">
        <v>831.90600000000006</v>
      </c>
    </row>
    <row r="978" spans="1:6" ht="15" x14ac:dyDescent="0.2">
      <c r="A978" s="739"/>
      <c r="B978" s="5" t="s">
        <v>105</v>
      </c>
      <c r="C978" s="34" t="s">
        <v>275</v>
      </c>
      <c r="D978" s="89">
        <v>30.67</v>
      </c>
      <c r="E978" s="7">
        <v>24.85</v>
      </c>
      <c r="F978" s="65">
        <v>762.1495000000001</v>
      </c>
    </row>
    <row r="979" spans="1:6" ht="30" x14ac:dyDescent="0.2">
      <c r="A979" s="108">
        <v>7</v>
      </c>
      <c r="B979" s="46" t="s">
        <v>26</v>
      </c>
      <c r="C979" s="34" t="s">
        <v>275</v>
      </c>
      <c r="D979" s="89">
        <v>30.67</v>
      </c>
      <c r="E979" s="8">
        <v>6.49</v>
      </c>
      <c r="F979" s="65">
        <v>199.04830000000001</v>
      </c>
    </row>
    <row r="980" spans="1:6" ht="15" x14ac:dyDescent="0.2">
      <c r="A980" s="107">
        <v>8</v>
      </c>
      <c r="B980" s="47" t="s">
        <v>27</v>
      </c>
      <c r="C980" s="34" t="s">
        <v>275</v>
      </c>
      <c r="D980" s="89">
        <v>30.67</v>
      </c>
      <c r="E980" s="9">
        <v>4.8899999999999997</v>
      </c>
      <c r="F980" s="65">
        <v>149.97630000000001</v>
      </c>
    </row>
    <row r="981" spans="1:6" ht="30" x14ac:dyDescent="0.2">
      <c r="A981" s="108">
        <v>9</v>
      </c>
      <c r="B981" s="43" t="s">
        <v>95</v>
      </c>
      <c r="C981" s="34" t="s">
        <v>275</v>
      </c>
      <c r="D981" s="89">
        <v>153.37</v>
      </c>
      <c r="E981" s="10">
        <v>14.6</v>
      </c>
      <c r="F981" s="65">
        <v>2239.2020000000002</v>
      </c>
    </row>
    <row r="982" spans="1:6" ht="15" x14ac:dyDescent="0.2">
      <c r="A982" s="107">
        <v>10</v>
      </c>
      <c r="B982" s="37" t="s">
        <v>276</v>
      </c>
      <c r="C982" s="107" t="s">
        <v>274</v>
      </c>
      <c r="D982" s="89">
        <v>196.2</v>
      </c>
      <c r="E982" s="11">
        <v>4.2300000000000004</v>
      </c>
      <c r="F982" s="65">
        <v>829.92600000000004</v>
      </c>
    </row>
    <row r="983" spans="1:6" ht="60" x14ac:dyDescent="0.2">
      <c r="A983" s="108">
        <v>11</v>
      </c>
      <c r="B983" s="84" t="s">
        <v>84</v>
      </c>
      <c r="C983" s="34" t="s">
        <v>275</v>
      </c>
      <c r="D983" s="89">
        <v>37.520000000000003</v>
      </c>
      <c r="E983" s="12">
        <v>41.85</v>
      </c>
      <c r="F983" s="65">
        <v>1570.2120000000002</v>
      </c>
    </row>
    <row r="984" spans="1:6" ht="45" x14ac:dyDescent="0.2">
      <c r="A984" s="107">
        <v>12</v>
      </c>
      <c r="B984" s="85" t="s">
        <v>148</v>
      </c>
      <c r="C984" s="34" t="s">
        <v>275</v>
      </c>
      <c r="D984" s="89">
        <v>72.349999999999994</v>
      </c>
      <c r="E984" s="13">
        <v>40.200000000000003</v>
      </c>
      <c r="F984" s="65">
        <v>2908.47</v>
      </c>
    </row>
    <row r="985" spans="1:6" ht="15" x14ac:dyDescent="0.2">
      <c r="A985" s="108">
        <v>13</v>
      </c>
      <c r="B985" s="37" t="s">
        <v>7</v>
      </c>
      <c r="C985" s="107" t="s">
        <v>8</v>
      </c>
      <c r="D985" s="36">
        <v>2</v>
      </c>
      <c r="E985" s="14">
        <v>82.8</v>
      </c>
      <c r="F985" s="65">
        <v>165.6</v>
      </c>
    </row>
    <row r="986" spans="1:6" ht="15" x14ac:dyDescent="0.25">
      <c r="A986" s="107">
        <v>14</v>
      </c>
      <c r="B986" s="32" t="s">
        <v>106</v>
      </c>
      <c r="C986" s="83" t="s">
        <v>5</v>
      </c>
      <c r="D986" s="89">
        <v>7</v>
      </c>
      <c r="E986" s="15">
        <v>35.97</v>
      </c>
      <c r="F986" s="65">
        <v>251.79</v>
      </c>
    </row>
    <row r="987" spans="1:6" ht="15" x14ac:dyDescent="0.2">
      <c r="A987" s="108">
        <v>15</v>
      </c>
      <c r="B987" s="38" t="s">
        <v>85</v>
      </c>
      <c r="C987" s="107" t="s">
        <v>274</v>
      </c>
      <c r="D987" s="89">
        <v>10.5</v>
      </c>
      <c r="E987" s="15">
        <v>43.88</v>
      </c>
      <c r="F987" s="65">
        <v>460.74</v>
      </c>
    </row>
    <row r="988" spans="1:6" ht="30" x14ac:dyDescent="0.2">
      <c r="A988" s="107">
        <v>16</v>
      </c>
      <c r="B988" s="31" t="s">
        <v>101</v>
      </c>
      <c r="C988" s="107" t="s">
        <v>12</v>
      </c>
      <c r="D988" s="89">
        <v>8.59</v>
      </c>
      <c r="E988" s="16">
        <v>189.85</v>
      </c>
      <c r="F988" s="65">
        <v>1630.8115</v>
      </c>
    </row>
    <row r="989" spans="1:6" ht="15" x14ac:dyDescent="0.2">
      <c r="A989" s="108">
        <v>17</v>
      </c>
      <c r="B989" s="31" t="s">
        <v>124</v>
      </c>
      <c r="C989" s="107" t="s">
        <v>274</v>
      </c>
      <c r="D989" s="89">
        <v>89.45</v>
      </c>
      <c r="E989" s="16">
        <v>1.8</v>
      </c>
      <c r="F989" s="65">
        <v>161.01000000000002</v>
      </c>
    </row>
    <row r="990" spans="1:6" ht="15" x14ac:dyDescent="0.2">
      <c r="A990" s="107">
        <v>18</v>
      </c>
      <c r="B990" s="31" t="s">
        <v>125</v>
      </c>
      <c r="C990" s="107" t="s">
        <v>274</v>
      </c>
      <c r="D990" s="89">
        <v>89.45</v>
      </c>
      <c r="E990" s="16">
        <v>1.58</v>
      </c>
      <c r="F990" s="65">
        <v>141.33100000000002</v>
      </c>
    </row>
    <row r="991" spans="1:6" ht="30" x14ac:dyDescent="0.2">
      <c r="A991" s="108">
        <v>19</v>
      </c>
      <c r="B991" s="31" t="s">
        <v>102</v>
      </c>
      <c r="C991" s="68" t="s">
        <v>12</v>
      </c>
      <c r="D991" s="89">
        <v>8.23</v>
      </c>
      <c r="E991" s="16">
        <v>180.98</v>
      </c>
      <c r="F991" s="65">
        <v>1489.4654</v>
      </c>
    </row>
    <row r="992" spans="1:6" ht="30" x14ac:dyDescent="0.2">
      <c r="A992" s="107">
        <v>20</v>
      </c>
      <c r="B992" s="22" t="s">
        <v>103</v>
      </c>
      <c r="C992" s="23" t="s">
        <v>12</v>
      </c>
      <c r="D992" s="89">
        <v>11.81</v>
      </c>
      <c r="E992" s="30">
        <v>145.56</v>
      </c>
      <c r="F992" s="65">
        <v>1719.0636000000002</v>
      </c>
    </row>
    <row r="993" spans="1:6" ht="45" x14ac:dyDescent="0.2">
      <c r="A993" s="108">
        <v>21</v>
      </c>
      <c r="B993" s="92" t="s">
        <v>151</v>
      </c>
      <c r="C993" s="68" t="s">
        <v>275</v>
      </c>
      <c r="D993" s="89">
        <v>41.15</v>
      </c>
      <c r="E993" s="13">
        <v>40.200000000000003</v>
      </c>
      <c r="F993" s="65">
        <v>1654.23</v>
      </c>
    </row>
    <row r="994" spans="1:6" ht="15" x14ac:dyDescent="0.2">
      <c r="A994" s="107">
        <v>22</v>
      </c>
      <c r="B994" s="67" t="s">
        <v>65</v>
      </c>
      <c r="C994" s="106" t="s">
        <v>5</v>
      </c>
      <c r="D994" s="89">
        <v>227</v>
      </c>
      <c r="E994" s="19">
        <v>3.15</v>
      </c>
      <c r="F994" s="65">
        <v>715.05</v>
      </c>
    </row>
    <row r="995" spans="1:6" ht="15" x14ac:dyDescent="0.2">
      <c r="A995" s="107"/>
      <c r="B995" s="69"/>
      <c r="C995" s="70"/>
      <c r="D995" s="79"/>
      <c r="E995" s="71"/>
      <c r="F995" s="65"/>
    </row>
    <row r="996" spans="1:6" ht="15" x14ac:dyDescent="0.25">
      <c r="A996" s="62" t="s">
        <v>43</v>
      </c>
      <c r="B996" s="62" t="s">
        <v>44</v>
      </c>
      <c r="C996" s="63"/>
      <c r="D996" s="88"/>
      <c r="E996" s="88"/>
      <c r="F996" s="65"/>
    </row>
    <row r="997" spans="1:6" ht="15" x14ac:dyDescent="0.25">
      <c r="A997" s="107">
        <v>1</v>
      </c>
      <c r="B997" s="77" t="s">
        <v>23</v>
      </c>
      <c r="C997" s="34" t="s">
        <v>5</v>
      </c>
      <c r="D997" s="36">
        <v>109</v>
      </c>
      <c r="E997" s="25">
        <v>22.18</v>
      </c>
      <c r="F997" s="65">
        <v>2417.62</v>
      </c>
    </row>
    <row r="998" spans="1:6" ht="15" x14ac:dyDescent="0.2">
      <c r="A998" s="107">
        <v>2</v>
      </c>
      <c r="B998" s="37" t="s">
        <v>24</v>
      </c>
      <c r="C998" s="107" t="s">
        <v>6</v>
      </c>
      <c r="D998" s="36">
        <v>1</v>
      </c>
      <c r="E998" s="25">
        <v>69</v>
      </c>
      <c r="F998" s="65">
        <v>69</v>
      </c>
    </row>
    <row r="999" spans="1:6" ht="15" x14ac:dyDescent="0.2">
      <c r="A999" s="107">
        <v>3</v>
      </c>
      <c r="B999" s="26" t="s">
        <v>145</v>
      </c>
      <c r="C999" s="107" t="s">
        <v>6</v>
      </c>
      <c r="D999" s="36">
        <v>1</v>
      </c>
      <c r="E999" s="89">
        <v>104.78</v>
      </c>
      <c r="F999" s="65">
        <v>104.78</v>
      </c>
    </row>
    <row r="1000" spans="1:6" ht="15" x14ac:dyDescent="0.2">
      <c r="A1000" s="107">
        <v>4</v>
      </c>
      <c r="B1000" s="45" t="s">
        <v>277</v>
      </c>
      <c r="C1000" s="107" t="s">
        <v>6</v>
      </c>
      <c r="D1000" s="36">
        <v>1</v>
      </c>
      <c r="E1000" s="89">
        <v>86.97</v>
      </c>
      <c r="F1000" s="65">
        <v>86.97</v>
      </c>
    </row>
    <row r="1001" spans="1:6" ht="15" x14ac:dyDescent="0.2">
      <c r="A1001" s="107">
        <v>5</v>
      </c>
      <c r="B1001" s="37" t="s">
        <v>18</v>
      </c>
      <c r="C1001" s="78" t="s">
        <v>6</v>
      </c>
      <c r="D1001" s="36">
        <v>1</v>
      </c>
      <c r="E1001" s="25">
        <v>26.13</v>
      </c>
      <c r="F1001" s="65">
        <v>26.13</v>
      </c>
    </row>
    <row r="1002" spans="1:6" ht="30" x14ac:dyDescent="0.2">
      <c r="A1002" s="107">
        <v>6</v>
      </c>
      <c r="B1002" s="43" t="s">
        <v>19</v>
      </c>
      <c r="C1002" s="107" t="s">
        <v>6</v>
      </c>
      <c r="D1002" s="36">
        <v>1</v>
      </c>
      <c r="E1002" s="18">
        <v>460.86</v>
      </c>
      <c r="F1002" s="65">
        <v>460.86</v>
      </c>
    </row>
    <row r="1003" spans="1:6" ht="30" x14ac:dyDescent="0.25">
      <c r="A1003" s="107">
        <v>7</v>
      </c>
      <c r="B1003" s="81" t="s">
        <v>45</v>
      </c>
      <c r="C1003" s="107" t="s">
        <v>6</v>
      </c>
      <c r="D1003" s="36">
        <v>1</v>
      </c>
      <c r="E1003" s="17">
        <v>29.36</v>
      </c>
      <c r="F1003" s="65">
        <v>29.36</v>
      </c>
    </row>
    <row r="1004" spans="1:6" ht="15" x14ac:dyDescent="0.2">
      <c r="A1004" s="107">
        <v>8</v>
      </c>
      <c r="B1004" s="37" t="s">
        <v>20</v>
      </c>
      <c r="C1004" s="107" t="s">
        <v>6</v>
      </c>
      <c r="D1004" s="36">
        <v>1</v>
      </c>
      <c r="E1004" s="21">
        <v>870.85</v>
      </c>
      <c r="F1004" s="65">
        <v>870.85</v>
      </c>
    </row>
    <row r="1005" spans="1:6" ht="15" x14ac:dyDescent="0.2">
      <c r="A1005" s="107">
        <v>9</v>
      </c>
      <c r="B1005" s="37" t="s">
        <v>21</v>
      </c>
      <c r="C1005" s="107" t="s">
        <v>6</v>
      </c>
      <c r="D1005" s="36">
        <v>4</v>
      </c>
      <c r="E1005" s="27">
        <v>25.6</v>
      </c>
      <c r="F1005" s="65">
        <v>102.4</v>
      </c>
    </row>
    <row r="1006" spans="1:6" ht="15" x14ac:dyDescent="0.2">
      <c r="A1006" s="107">
        <v>10</v>
      </c>
      <c r="B1006" s="37" t="s">
        <v>170</v>
      </c>
      <c r="C1006" s="107" t="s">
        <v>6</v>
      </c>
      <c r="D1006" s="36">
        <v>1</v>
      </c>
      <c r="E1006" s="27">
        <v>297.58</v>
      </c>
      <c r="F1006" s="65">
        <v>297.58</v>
      </c>
    </row>
    <row r="1007" spans="1:6" ht="15" x14ac:dyDescent="0.2">
      <c r="A1007" s="107">
        <v>11</v>
      </c>
      <c r="B1007" s="37" t="s">
        <v>98</v>
      </c>
      <c r="C1007" s="107" t="s">
        <v>6</v>
      </c>
      <c r="D1007" s="36">
        <v>3</v>
      </c>
      <c r="E1007" s="89">
        <v>256.11</v>
      </c>
      <c r="F1007" s="65">
        <v>768.33</v>
      </c>
    </row>
    <row r="1008" spans="1:6" ht="15" x14ac:dyDescent="0.2">
      <c r="A1008" s="107">
        <v>12</v>
      </c>
      <c r="B1008" s="37" t="s">
        <v>99</v>
      </c>
      <c r="C1008" s="107" t="s">
        <v>6</v>
      </c>
      <c r="D1008" s="36">
        <v>3</v>
      </c>
      <c r="E1008" s="89">
        <v>241.75</v>
      </c>
      <c r="F1008" s="65">
        <v>725.25</v>
      </c>
    </row>
    <row r="1009" spans="1:6" ht="15" x14ac:dyDescent="0.2">
      <c r="A1009" s="107">
        <v>13</v>
      </c>
      <c r="B1009" s="37" t="s">
        <v>132</v>
      </c>
      <c r="C1009" s="107" t="s">
        <v>6</v>
      </c>
      <c r="D1009" s="36">
        <v>2</v>
      </c>
      <c r="E1009" s="25">
        <v>35.89</v>
      </c>
      <c r="F1009" s="65">
        <v>71.78</v>
      </c>
    </row>
    <row r="1010" spans="1:6" ht="15" x14ac:dyDescent="0.2">
      <c r="A1010" s="107">
        <v>14</v>
      </c>
      <c r="B1010" s="37" t="s">
        <v>51</v>
      </c>
      <c r="C1010" s="107" t="s">
        <v>6</v>
      </c>
      <c r="D1010" s="36">
        <v>6</v>
      </c>
      <c r="E1010" s="25">
        <v>29.65</v>
      </c>
      <c r="F1010" s="65">
        <v>177.89999999999998</v>
      </c>
    </row>
    <row r="1011" spans="1:6" ht="15" x14ac:dyDescent="0.2">
      <c r="A1011" s="107">
        <v>15</v>
      </c>
      <c r="B1011" s="37" t="s">
        <v>80</v>
      </c>
      <c r="C1011" s="107" t="s">
        <v>5</v>
      </c>
      <c r="D1011" s="36">
        <v>109</v>
      </c>
      <c r="E1011" s="28">
        <v>1.73</v>
      </c>
      <c r="F1011" s="65">
        <v>188.57</v>
      </c>
    </row>
    <row r="1012" spans="1:6" ht="15" x14ac:dyDescent="0.2">
      <c r="A1012" s="107">
        <v>16</v>
      </c>
      <c r="B1012" s="37" t="s">
        <v>22</v>
      </c>
      <c r="C1012" s="107" t="s">
        <v>5</v>
      </c>
      <c r="D1012" s="36">
        <v>109</v>
      </c>
      <c r="E1012" s="28">
        <v>0.92</v>
      </c>
      <c r="F1012" s="65">
        <v>100.28</v>
      </c>
    </row>
    <row r="1013" spans="1:6" ht="15" x14ac:dyDescent="0.2">
      <c r="A1013" s="107">
        <v>17</v>
      </c>
      <c r="B1013" s="37" t="s">
        <v>16</v>
      </c>
      <c r="C1013" s="107" t="s">
        <v>5</v>
      </c>
      <c r="D1013" s="36">
        <v>109</v>
      </c>
      <c r="E1013" s="28">
        <v>0.71</v>
      </c>
      <c r="F1013" s="65">
        <v>77.39</v>
      </c>
    </row>
    <row r="1014" spans="1:6" ht="15" x14ac:dyDescent="0.2">
      <c r="A1014" s="107">
        <v>18</v>
      </c>
      <c r="B1014" s="37" t="s">
        <v>17</v>
      </c>
      <c r="C1014" s="107" t="s">
        <v>5</v>
      </c>
      <c r="D1014" s="36">
        <v>109</v>
      </c>
      <c r="E1014" s="28">
        <v>0.85</v>
      </c>
      <c r="F1014" s="65">
        <v>92.649999999999991</v>
      </c>
    </row>
    <row r="1015" spans="1:6" ht="15" x14ac:dyDescent="0.25">
      <c r="A1015" s="48"/>
      <c r="B1015" s="39"/>
      <c r="C1015" s="39"/>
      <c r="D1015" s="40"/>
      <c r="E1015" s="72" t="s">
        <v>81</v>
      </c>
      <c r="F1015" s="73">
        <v>26099.209800000008</v>
      </c>
    </row>
    <row r="1016" spans="1:6" ht="15" x14ac:dyDescent="0.2">
      <c r="A1016" s="39"/>
      <c r="B1016" s="39"/>
      <c r="C1016" s="39"/>
      <c r="E1016" s="74" t="s">
        <v>82</v>
      </c>
      <c r="F1016" s="73">
        <v>5219.8419600000016</v>
      </c>
    </row>
    <row r="1017" spans="1:6" ht="15" x14ac:dyDescent="0.25">
      <c r="A1017" s="49"/>
      <c r="B1017" s="91"/>
      <c r="C1017" s="91"/>
      <c r="D1017" s="86"/>
      <c r="E1017" s="75" t="s">
        <v>83</v>
      </c>
      <c r="F1017" s="73">
        <v>31319.051760000009</v>
      </c>
    </row>
    <row r="1019" spans="1:6" ht="14.25" x14ac:dyDescent="0.2">
      <c r="A1019" s="740" t="s">
        <v>211</v>
      </c>
      <c r="B1019" s="740"/>
      <c r="C1019" s="740"/>
      <c r="D1019" s="740"/>
      <c r="E1019" s="740"/>
      <c r="F1019" s="740"/>
    </row>
    <row r="1020" spans="1:6" ht="14.25" x14ac:dyDescent="0.2">
      <c r="A1020" s="740"/>
      <c r="B1020" s="740"/>
      <c r="C1020" s="740"/>
      <c r="D1020" s="740"/>
      <c r="E1020" s="740"/>
      <c r="F1020" s="740"/>
    </row>
    <row r="1021" spans="1:6" ht="14.25" x14ac:dyDescent="0.2">
      <c r="A1021" s="53" t="s">
        <v>1</v>
      </c>
      <c r="B1021" s="54" t="s">
        <v>2</v>
      </c>
      <c r="C1021" s="55" t="s">
        <v>3</v>
      </c>
      <c r="D1021" s="54" t="s">
        <v>9</v>
      </c>
      <c r="E1021" s="54" t="s">
        <v>13</v>
      </c>
      <c r="F1021" s="56" t="s">
        <v>15</v>
      </c>
    </row>
    <row r="1022" spans="1:6" ht="14.25" x14ac:dyDescent="0.2">
      <c r="A1022" s="57" t="s">
        <v>4</v>
      </c>
      <c r="B1022" s="58"/>
      <c r="C1022" s="59"/>
      <c r="D1022" s="58"/>
      <c r="E1022" s="60" t="s">
        <v>14</v>
      </c>
      <c r="F1022" s="61"/>
    </row>
    <row r="1023" spans="1:6" ht="15" x14ac:dyDescent="0.2">
      <c r="A1023" s="44">
        <v>1</v>
      </c>
      <c r="B1023" s="44">
        <v>2</v>
      </c>
      <c r="C1023" s="44">
        <v>3</v>
      </c>
      <c r="D1023" s="44">
        <v>4</v>
      </c>
      <c r="E1023" s="44">
        <v>5</v>
      </c>
      <c r="F1023" s="44">
        <v>6</v>
      </c>
    </row>
    <row r="1024" spans="1:6" ht="15" x14ac:dyDescent="0.25">
      <c r="A1024" s="62" t="s">
        <v>40</v>
      </c>
      <c r="B1024" s="62" t="s">
        <v>41</v>
      </c>
      <c r="C1024" s="63"/>
      <c r="D1024" s="87"/>
      <c r="E1024" s="87"/>
      <c r="F1024" s="64"/>
    </row>
    <row r="1025" spans="1:6" ht="15" x14ac:dyDescent="0.2">
      <c r="A1025" s="107">
        <v>1</v>
      </c>
      <c r="B1025" s="35" t="s">
        <v>48</v>
      </c>
      <c r="C1025" s="107" t="s">
        <v>5</v>
      </c>
      <c r="D1025" s="89">
        <v>558</v>
      </c>
      <c r="E1025" s="89">
        <v>3.55</v>
      </c>
      <c r="F1025" s="65">
        <v>1980.8999999999999</v>
      </c>
    </row>
    <row r="1026" spans="1:6" ht="30" x14ac:dyDescent="0.2">
      <c r="A1026" s="107">
        <v>2</v>
      </c>
      <c r="B1026" s="35" t="s">
        <v>42</v>
      </c>
      <c r="C1026" s="107" t="s">
        <v>274</v>
      </c>
      <c r="D1026" s="89">
        <v>200.7</v>
      </c>
      <c r="E1026" s="89">
        <v>5.43</v>
      </c>
      <c r="F1026" s="65">
        <v>1089.8009999999999</v>
      </c>
    </row>
    <row r="1027" spans="1:6" ht="15" x14ac:dyDescent="0.2">
      <c r="A1027" s="107">
        <v>3</v>
      </c>
      <c r="B1027" s="35" t="s">
        <v>0</v>
      </c>
      <c r="C1027" s="107" t="s">
        <v>5</v>
      </c>
      <c r="D1027" s="89">
        <v>15</v>
      </c>
      <c r="E1027" s="3">
        <v>5.88</v>
      </c>
      <c r="F1027" s="65">
        <v>88.2</v>
      </c>
    </row>
    <row r="1028" spans="1:6" ht="15" x14ac:dyDescent="0.2">
      <c r="A1028" s="107">
        <v>4</v>
      </c>
      <c r="B1028" s="35" t="s">
        <v>25</v>
      </c>
      <c r="C1028" s="107" t="s">
        <v>274</v>
      </c>
      <c r="D1028" s="89">
        <v>15</v>
      </c>
      <c r="E1028" s="3">
        <v>4.46</v>
      </c>
      <c r="F1028" s="65">
        <v>66.900000000000006</v>
      </c>
    </row>
    <row r="1029" spans="1:6" ht="30" x14ac:dyDescent="0.2">
      <c r="A1029" s="107">
        <v>5</v>
      </c>
      <c r="B1029" s="35" t="s">
        <v>96</v>
      </c>
      <c r="C1029" s="34" t="s">
        <v>275</v>
      </c>
      <c r="D1029" s="89">
        <v>22.32</v>
      </c>
      <c r="E1029" s="89">
        <v>16.91</v>
      </c>
      <c r="F1029" s="65">
        <v>377.43119999999999</v>
      </c>
    </row>
    <row r="1030" spans="1:6" ht="30" x14ac:dyDescent="0.2">
      <c r="A1030" s="737">
        <v>6</v>
      </c>
      <c r="B1030" s="35" t="s">
        <v>49</v>
      </c>
      <c r="C1030" s="34"/>
      <c r="D1030" s="89"/>
      <c r="E1030" s="90"/>
      <c r="F1030" s="65"/>
    </row>
    <row r="1031" spans="1:6" ht="15" x14ac:dyDescent="0.2">
      <c r="A1031" s="738"/>
      <c r="B1031" s="4" t="s">
        <v>104</v>
      </c>
      <c r="C1031" s="34" t="s">
        <v>275</v>
      </c>
      <c r="D1031" s="89">
        <v>263.14</v>
      </c>
      <c r="E1031" s="6">
        <v>6.78</v>
      </c>
      <c r="F1031" s="65">
        <v>1784.0891999999999</v>
      </c>
    </row>
    <row r="1032" spans="1:6" ht="15" x14ac:dyDescent="0.2">
      <c r="A1032" s="739"/>
      <c r="B1032" s="5" t="s">
        <v>105</v>
      </c>
      <c r="C1032" s="34" t="s">
        <v>275</v>
      </c>
      <c r="D1032" s="89">
        <v>65.78</v>
      </c>
      <c r="E1032" s="7">
        <v>24.85</v>
      </c>
      <c r="F1032" s="65">
        <v>1634.633</v>
      </c>
    </row>
    <row r="1033" spans="1:6" ht="30" x14ac:dyDescent="0.2">
      <c r="A1033" s="108">
        <v>7</v>
      </c>
      <c r="B1033" s="46" t="s">
        <v>26</v>
      </c>
      <c r="C1033" s="34" t="s">
        <v>275</v>
      </c>
      <c r="D1033" s="89">
        <v>65.78</v>
      </c>
      <c r="E1033" s="8">
        <v>6.49</v>
      </c>
      <c r="F1033" s="65">
        <v>426.91220000000004</v>
      </c>
    </row>
    <row r="1034" spans="1:6" ht="15" x14ac:dyDescent="0.2">
      <c r="A1034" s="107">
        <v>8</v>
      </c>
      <c r="B1034" s="47" t="s">
        <v>27</v>
      </c>
      <c r="C1034" s="34" t="s">
        <v>275</v>
      </c>
      <c r="D1034" s="89">
        <v>65.78</v>
      </c>
      <c r="E1034" s="9">
        <v>4.8899999999999997</v>
      </c>
      <c r="F1034" s="65">
        <v>321.66419999999999</v>
      </c>
    </row>
    <row r="1035" spans="1:6" ht="30" x14ac:dyDescent="0.2">
      <c r="A1035" s="108">
        <v>9</v>
      </c>
      <c r="B1035" s="43" t="s">
        <v>95</v>
      </c>
      <c r="C1035" s="34" t="s">
        <v>275</v>
      </c>
      <c r="D1035" s="89">
        <v>328.92</v>
      </c>
      <c r="E1035" s="10">
        <v>14.6</v>
      </c>
      <c r="F1035" s="65">
        <v>4802.232</v>
      </c>
    </row>
    <row r="1036" spans="1:6" ht="15" x14ac:dyDescent="0.2">
      <c r="A1036" s="107">
        <v>10</v>
      </c>
      <c r="B1036" s="37" t="s">
        <v>276</v>
      </c>
      <c r="C1036" s="107" t="s">
        <v>274</v>
      </c>
      <c r="D1036" s="89">
        <v>367.2</v>
      </c>
      <c r="E1036" s="11">
        <v>4.2300000000000004</v>
      </c>
      <c r="F1036" s="65">
        <v>1553.2560000000001</v>
      </c>
    </row>
    <row r="1037" spans="1:6" ht="60" x14ac:dyDescent="0.2">
      <c r="A1037" s="108">
        <v>11</v>
      </c>
      <c r="B1037" s="84" t="s">
        <v>84</v>
      </c>
      <c r="C1037" s="34" t="s">
        <v>275</v>
      </c>
      <c r="D1037" s="89">
        <v>79.680000000000007</v>
      </c>
      <c r="E1037" s="12">
        <v>41.85</v>
      </c>
      <c r="F1037" s="65">
        <v>3334.6080000000002</v>
      </c>
    </row>
    <row r="1038" spans="1:6" ht="45" x14ac:dyDescent="0.2">
      <c r="A1038" s="107">
        <v>12</v>
      </c>
      <c r="B1038" s="85" t="s">
        <v>148</v>
      </c>
      <c r="C1038" s="34" t="s">
        <v>275</v>
      </c>
      <c r="D1038" s="89">
        <v>143.31</v>
      </c>
      <c r="E1038" s="13">
        <v>40.200000000000003</v>
      </c>
      <c r="F1038" s="65">
        <v>5761.0620000000008</v>
      </c>
    </row>
    <row r="1039" spans="1:6" ht="30" x14ac:dyDescent="0.2">
      <c r="A1039" s="107">
        <v>13</v>
      </c>
      <c r="B1039" s="95" t="s">
        <v>150</v>
      </c>
      <c r="C1039" s="34" t="s">
        <v>275</v>
      </c>
      <c r="D1039" s="89">
        <v>7.83</v>
      </c>
      <c r="E1039" s="13">
        <v>15.73</v>
      </c>
      <c r="F1039" s="65">
        <v>123.16590000000001</v>
      </c>
    </row>
    <row r="1040" spans="1:6" ht="15" x14ac:dyDescent="0.2">
      <c r="A1040" s="108">
        <v>13</v>
      </c>
      <c r="B1040" s="37" t="s">
        <v>7</v>
      </c>
      <c r="C1040" s="107" t="s">
        <v>8</v>
      </c>
      <c r="D1040" s="36">
        <v>4</v>
      </c>
      <c r="E1040" s="14">
        <v>82.8</v>
      </c>
      <c r="F1040" s="65">
        <v>331.2</v>
      </c>
    </row>
    <row r="1041" spans="1:6" ht="15" x14ac:dyDescent="0.25">
      <c r="A1041" s="107">
        <v>14</v>
      </c>
      <c r="B1041" s="32" t="s">
        <v>106</v>
      </c>
      <c r="C1041" s="83" t="s">
        <v>5</v>
      </c>
      <c r="D1041" s="89">
        <v>15</v>
      </c>
      <c r="E1041" s="15">
        <v>35.97</v>
      </c>
      <c r="F1041" s="65">
        <v>539.54999999999995</v>
      </c>
    </row>
    <row r="1042" spans="1:6" ht="15" x14ac:dyDescent="0.2">
      <c r="A1042" s="108">
        <v>15</v>
      </c>
      <c r="B1042" s="38" t="s">
        <v>85</v>
      </c>
      <c r="C1042" s="107" t="s">
        <v>274</v>
      </c>
      <c r="D1042" s="89">
        <v>15</v>
      </c>
      <c r="E1042" s="15">
        <v>43.88</v>
      </c>
      <c r="F1042" s="65">
        <v>658.2</v>
      </c>
    </row>
    <row r="1043" spans="1:6" ht="30" x14ac:dyDescent="0.2">
      <c r="A1043" s="107">
        <v>16</v>
      </c>
      <c r="B1043" s="31" t="s">
        <v>101</v>
      </c>
      <c r="C1043" s="107" t="s">
        <v>12</v>
      </c>
      <c r="D1043" s="89">
        <v>19.27</v>
      </c>
      <c r="E1043" s="16">
        <v>189.85</v>
      </c>
      <c r="F1043" s="65">
        <v>3658.4094999999998</v>
      </c>
    </row>
    <row r="1044" spans="1:6" ht="15" x14ac:dyDescent="0.2">
      <c r="A1044" s="108">
        <v>17</v>
      </c>
      <c r="B1044" s="31" t="s">
        <v>124</v>
      </c>
      <c r="C1044" s="107" t="s">
        <v>274</v>
      </c>
      <c r="D1044" s="89">
        <v>200.7</v>
      </c>
      <c r="E1044" s="16">
        <v>1.8</v>
      </c>
      <c r="F1044" s="65">
        <v>361.26</v>
      </c>
    </row>
    <row r="1045" spans="1:6" ht="15" x14ac:dyDescent="0.2">
      <c r="A1045" s="107">
        <v>18</v>
      </c>
      <c r="B1045" s="31" t="s">
        <v>125</v>
      </c>
      <c r="C1045" s="107" t="s">
        <v>274</v>
      </c>
      <c r="D1045" s="89">
        <v>200.7</v>
      </c>
      <c r="E1045" s="16">
        <v>1.58</v>
      </c>
      <c r="F1045" s="65">
        <v>317.10599999999999</v>
      </c>
    </row>
    <row r="1046" spans="1:6" ht="30" x14ac:dyDescent="0.2">
      <c r="A1046" s="108">
        <v>19</v>
      </c>
      <c r="B1046" s="31" t="s">
        <v>102</v>
      </c>
      <c r="C1046" s="68" t="s">
        <v>12</v>
      </c>
      <c r="D1046" s="89">
        <v>18.46</v>
      </c>
      <c r="E1046" s="16">
        <v>180.98</v>
      </c>
      <c r="F1046" s="65">
        <v>3340.8908000000001</v>
      </c>
    </row>
    <row r="1047" spans="1:6" ht="30" x14ac:dyDescent="0.2">
      <c r="A1047" s="107">
        <v>20</v>
      </c>
      <c r="B1047" s="22" t="s">
        <v>103</v>
      </c>
      <c r="C1047" s="23" t="s">
        <v>12</v>
      </c>
      <c r="D1047" s="89">
        <v>26.49</v>
      </c>
      <c r="E1047" s="30">
        <v>145.56</v>
      </c>
      <c r="F1047" s="65">
        <v>3855.8843999999999</v>
      </c>
    </row>
    <row r="1048" spans="1:6" ht="45" x14ac:dyDescent="0.2">
      <c r="A1048" s="108">
        <v>21</v>
      </c>
      <c r="B1048" s="92" t="s">
        <v>151</v>
      </c>
      <c r="C1048" s="68" t="s">
        <v>275</v>
      </c>
      <c r="D1048" s="89">
        <v>92.32</v>
      </c>
      <c r="E1048" s="13">
        <v>40.200000000000003</v>
      </c>
      <c r="F1048" s="65">
        <v>3711.2640000000001</v>
      </c>
    </row>
    <row r="1049" spans="1:6" ht="15" x14ac:dyDescent="0.2">
      <c r="A1049" s="107">
        <v>22</v>
      </c>
      <c r="B1049" s="67" t="s">
        <v>65</v>
      </c>
      <c r="C1049" s="106" t="s">
        <v>5</v>
      </c>
      <c r="D1049" s="89">
        <v>558</v>
      </c>
      <c r="E1049" s="19">
        <v>3.15</v>
      </c>
      <c r="F1049" s="65">
        <v>1757.7</v>
      </c>
    </row>
    <row r="1050" spans="1:6" ht="15" x14ac:dyDescent="0.2">
      <c r="A1050" s="107"/>
      <c r="B1050" s="69"/>
      <c r="C1050" s="70"/>
      <c r="D1050" s="79"/>
      <c r="E1050" s="71"/>
      <c r="F1050" s="65"/>
    </row>
    <row r="1051" spans="1:6" ht="15" x14ac:dyDescent="0.25">
      <c r="A1051" s="62" t="s">
        <v>43</v>
      </c>
      <c r="B1051" s="62" t="s">
        <v>44</v>
      </c>
      <c r="C1051" s="63"/>
      <c r="D1051" s="88"/>
      <c r="E1051" s="88"/>
      <c r="F1051" s="65"/>
    </row>
    <row r="1052" spans="1:6" ht="15" x14ac:dyDescent="0.25">
      <c r="A1052" s="107">
        <v>1</v>
      </c>
      <c r="B1052" s="77" t="s">
        <v>23</v>
      </c>
      <c r="C1052" s="34" t="s">
        <v>5</v>
      </c>
      <c r="D1052" s="36">
        <v>204</v>
      </c>
      <c r="E1052" s="25">
        <v>22.18</v>
      </c>
      <c r="F1052" s="65">
        <v>4524.72</v>
      </c>
    </row>
    <row r="1053" spans="1:6" ht="15" x14ac:dyDescent="0.2">
      <c r="A1053" s="107">
        <v>2</v>
      </c>
      <c r="B1053" s="37" t="s">
        <v>18</v>
      </c>
      <c r="C1053" s="78" t="s">
        <v>6</v>
      </c>
      <c r="D1053" s="36">
        <v>1</v>
      </c>
      <c r="E1053" s="25">
        <v>26.13</v>
      </c>
      <c r="F1053" s="65">
        <v>26.13</v>
      </c>
    </row>
    <row r="1054" spans="1:6" ht="30" x14ac:dyDescent="0.25">
      <c r="A1054" s="107">
        <v>3</v>
      </c>
      <c r="B1054" s="81" t="s">
        <v>45</v>
      </c>
      <c r="C1054" s="107" t="s">
        <v>6</v>
      </c>
      <c r="D1054" s="36">
        <v>1</v>
      </c>
      <c r="E1054" s="17">
        <v>29.36</v>
      </c>
      <c r="F1054" s="65">
        <v>29.36</v>
      </c>
    </row>
    <row r="1055" spans="1:6" ht="15" x14ac:dyDescent="0.2">
      <c r="A1055" s="107">
        <v>4</v>
      </c>
      <c r="B1055" s="37" t="s">
        <v>108</v>
      </c>
      <c r="C1055" s="107" t="s">
        <v>6</v>
      </c>
      <c r="D1055" s="36">
        <v>4</v>
      </c>
      <c r="E1055" s="89">
        <v>289.47000000000003</v>
      </c>
      <c r="F1055" s="65">
        <v>1157.8800000000001</v>
      </c>
    </row>
    <row r="1056" spans="1:6" ht="15" x14ac:dyDescent="0.2">
      <c r="A1056" s="107">
        <v>5</v>
      </c>
      <c r="B1056" s="37" t="s">
        <v>98</v>
      </c>
      <c r="C1056" s="107" t="s">
        <v>6</v>
      </c>
      <c r="D1056" s="36">
        <v>7</v>
      </c>
      <c r="E1056" s="89">
        <v>256.11</v>
      </c>
      <c r="F1056" s="65">
        <v>1792.77</v>
      </c>
    </row>
    <row r="1057" spans="1:6" ht="15" x14ac:dyDescent="0.2">
      <c r="A1057" s="107">
        <v>6</v>
      </c>
      <c r="B1057" s="37" t="s">
        <v>99</v>
      </c>
      <c r="C1057" s="107" t="s">
        <v>6</v>
      </c>
      <c r="D1057" s="36">
        <v>4</v>
      </c>
      <c r="E1057" s="89">
        <v>241.75</v>
      </c>
      <c r="F1057" s="65">
        <v>967</v>
      </c>
    </row>
    <row r="1058" spans="1:6" ht="15" x14ac:dyDescent="0.2">
      <c r="A1058" s="107">
        <v>7</v>
      </c>
      <c r="B1058" s="37" t="s">
        <v>51</v>
      </c>
      <c r="C1058" s="107" t="s">
        <v>6</v>
      </c>
      <c r="D1058" s="36">
        <v>10</v>
      </c>
      <c r="E1058" s="25">
        <v>29.65</v>
      </c>
      <c r="F1058" s="65">
        <v>296.5</v>
      </c>
    </row>
    <row r="1059" spans="1:6" ht="15" x14ac:dyDescent="0.2">
      <c r="A1059" s="107">
        <v>8</v>
      </c>
      <c r="B1059" s="37" t="s">
        <v>80</v>
      </c>
      <c r="C1059" s="107" t="s">
        <v>5</v>
      </c>
      <c r="D1059" s="36">
        <v>204</v>
      </c>
      <c r="E1059" s="28">
        <v>1.73</v>
      </c>
      <c r="F1059" s="65">
        <v>352.92</v>
      </c>
    </row>
    <row r="1060" spans="1:6" ht="15" x14ac:dyDescent="0.2">
      <c r="A1060" s="107">
        <v>9</v>
      </c>
      <c r="B1060" s="37" t="s">
        <v>22</v>
      </c>
      <c r="C1060" s="107" t="s">
        <v>5</v>
      </c>
      <c r="D1060" s="36">
        <v>204</v>
      </c>
      <c r="E1060" s="28">
        <v>0.92</v>
      </c>
      <c r="F1060" s="65">
        <v>187.68</v>
      </c>
    </row>
    <row r="1061" spans="1:6" ht="15" x14ac:dyDescent="0.2">
      <c r="A1061" s="107">
        <v>10</v>
      </c>
      <c r="B1061" s="37" t="s">
        <v>16</v>
      </c>
      <c r="C1061" s="107" t="s">
        <v>5</v>
      </c>
      <c r="D1061" s="36">
        <v>204</v>
      </c>
      <c r="E1061" s="28">
        <v>0.71</v>
      </c>
      <c r="F1061" s="65">
        <v>144.84</v>
      </c>
    </row>
    <row r="1062" spans="1:6" ht="15" x14ac:dyDescent="0.2">
      <c r="A1062" s="107">
        <v>11</v>
      </c>
      <c r="B1062" s="37" t="s">
        <v>17</v>
      </c>
      <c r="C1062" s="107" t="s">
        <v>5</v>
      </c>
      <c r="D1062" s="36">
        <v>204</v>
      </c>
      <c r="E1062" s="28">
        <v>0.85</v>
      </c>
      <c r="F1062" s="65">
        <v>173.4</v>
      </c>
    </row>
    <row r="1063" spans="1:6" ht="15" x14ac:dyDescent="0.25">
      <c r="A1063" s="48"/>
      <c r="B1063" s="39"/>
      <c r="C1063" s="39"/>
      <c r="D1063" s="40"/>
      <c r="E1063" s="72" t="s">
        <v>81</v>
      </c>
      <c r="F1063" s="73">
        <v>51529.51939999999</v>
      </c>
    </row>
    <row r="1064" spans="1:6" ht="15" x14ac:dyDescent="0.2">
      <c r="A1064" s="39"/>
      <c r="B1064" s="39"/>
      <c r="C1064" s="39"/>
      <c r="E1064" s="74" t="s">
        <v>82</v>
      </c>
      <c r="F1064" s="73">
        <v>10305.903879999998</v>
      </c>
    </row>
    <row r="1065" spans="1:6" ht="15" x14ac:dyDescent="0.25">
      <c r="A1065" s="49"/>
      <c r="B1065" s="91"/>
      <c r="C1065" s="91"/>
      <c r="D1065" s="86"/>
      <c r="E1065" s="75" t="s">
        <v>83</v>
      </c>
      <c r="F1065" s="73">
        <v>61835.423279999988</v>
      </c>
    </row>
    <row r="1067" spans="1:6" ht="14.25" x14ac:dyDescent="0.2">
      <c r="A1067" s="740" t="s">
        <v>213</v>
      </c>
      <c r="B1067" s="740"/>
      <c r="C1067" s="740"/>
      <c r="D1067" s="740"/>
      <c r="E1067" s="740"/>
      <c r="F1067" s="740"/>
    </row>
    <row r="1068" spans="1:6" ht="14.25" x14ac:dyDescent="0.2">
      <c r="A1068" s="740"/>
      <c r="B1068" s="740"/>
      <c r="C1068" s="740"/>
      <c r="D1068" s="740"/>
      <c r="E1068" s="740"/>
      <c r="F1068" s="740"/>
    </row>
    <row r="1069" spans="1:6" ht="14.25" x14ac:dyDescent="0.2">
      <c r="A1069" s="53" t="s">
        <v>1</v>
      </c>
      <c r="B1069" s="54" t="s">
        <v>2</v>
      </c>
      <c r="C1069" s="55" t="s">
        <v>3</v>
      </c>
      <c r="D1069" s="54" t="s">
        <v>9</v>
      </c>
      <c r="E1069" s="54" t="s">
        <v>13</v>
      </c>
      <c r="F1069" s="56" t="s">
        <v>15</v>
      </c>
    </row>
    <row r="1070" spans="1:6" ht="14.25" x14ac:dyDescent="0.2">
      <c r="A1070" s="57" t="s">
        <v>4</v>
      </c>
      <c r="B1070" s="58"/>
      <c r="C1070" s="59"/>
      <c r="D1070" s="58"/>
      <c r="E1070" s="60" t="s">
        <v>14</v>
      </c>
      <c r="F1070" s="61"/>
    </row>
    <row r="1071" spans="1:6" ht="15" x14ac:dyDescent="0.2">
      <c r="A1071" s="44">
        <v>1</v>
      </c>
      <c r="B1071" s="44">
        <v>2</v>
      </c>
      <c r="C1071" s="44">
        <v>3</v>
      </c>
      <c r="D1071" s="44">
        <v>4</v>
      </c>
      <c r="E1071" s="44">
        <v>5</v>
      </c>
      <c r="F1071" s="44">
        <v>6</v>
      </c>
    </row>
    <row r="1072" spans="1:6" ht="15" x14ac:dyDescent="0.25">
      <c r="A1072" s="62" t="s">
        <v>40</v>
      </c>
      <c r="B1072" s="62" t="s">
        <v>41</v>
      </c>
      <c r="C1072" s="63"/>
      <c r="D1072" s="87"/>
      <c r="E1072" s="87"/>
      <c r="F1072" s="64"/>
    </row>
    <row r="1073" spans="1:6" ht="15" x14ac:dyDescent="0.2">
      <c r="A1073" s="107">
        <v>1</v>
      </c>
      <c r="B1073" s="35" t="s">
        <v>48</v>
      </c>
      <c r="C1073" s="107" t="s">
        <v>5</v>
      </c>
      <c r="D1073" s="89">
        <v>196</v>
      </c>
      <c r="E1073" s="89">
        <v>3.55</v>
      </c>
      <c r="F1073" s="65">
        <v>695.8</v>
      </c>
    </row>
    <row r="1074" spans="1:6" ht="30" x14ac:dyDescent="0.2">
      <c r="A1074" s="107">
        <v>2</v>
      </c>
      <c r="B1074" s="35" t="s">
        <v>42</v>
      </c>
      <c r="C1074" s="107" t="s">
        <v>274</v>
      </c>
      <c r="D1074" s="89">
        <v>70.3</v>
      </c>
      <c r="E1074" s="89">
        <v>5.43</v>
      </c>
      <c r="F1074" s="65">
        <v>381.72899999999998</v>
      </c>
    </row>
    <row r="1075" spans="1:6" ht="15" x14ac:dyDescent="0.2">
      <c r="A1075" s="107">
        <v>3</v>
      </c>
      <c r="B1075" s="35" t="s">
        <v>0</v>
      </c>
      <c r="C1075" s="107" t="s">
        <v>5</v>
      </c>
      <c r="D1075" s="89">
        <v>9</v>
      </c>
      <c r="E1075" s="3">
        <v>5.88</v>
      </c>
      <c r="F1075" s="65">
        <v>52.92</v>
      </c>
    </row>
    <row r="1076" spans="1:6" ht="15" x14ac:dyDescent="0.2">
      <c r="A1076" s="107">
        <v>4</v>
      </c>
      <c r="B1076" s="35" t="s">
        <v>25</v>
      </c>
      <c r="C1076" s="107" t="s">
        <v>274</v>
      </c>
      <c r="D1076" s="89">
        <v>9</v>
      </c>
      <c r="E1076" s="3">
        <v>4.46</v>
      </c>
      <c r="F1076" s="65">
        <v>40.14</v>
      </c>
    </row>
    <row r="1077" spans="1:6" ht="30" x14ac:dyDescent="0.2">
      <c r="A1077" s="107">
        <v>5</v>
      </c>
      <c r="B1077" s="35" t="s">
        <v>96</v>
      </c>
      <c r="C1077" s="34" t="s">
        <v>275</v>
      </c>
      <c r="D1077" s="89">
        <v>8.3800000000000008</v>
      </c>
      <c r="E1077" s="89">
        <v>16.91</v>
      </c>
      <c r="F1077" s="65">
        <v>141.70580000000001</v>
      </c>
    </row>
    <row r="1078" spans="1:6" ht="30" x14ac:dyDescent="0.2">
      <c r="A1078" s="737">
        <v>6</v>
      </c>
      <c r="B1078" s="35" t="s">
        <v>49</v>
      </c>
      <c r="C1078" s="34"/>
      <c r="D1078" s="89"/>
      <c r="E1078" s="90"/>
      <c r="F1078" s="65"/>
    </row>
    <row r="1079" spans="1:6" ht="15" x14ac:dyDescent="0.2">
      <c r="A1079" s="738"/>
      <c r="B1079" s="4" t="s">
        <v>104</v>
      </c>
      <c r="C1079" s="34" t="s">
        <v>275</v>
      </c>
      <c r="D1079" s="89">
        <v>92.14</v>
      </c>
      <c r="E1079" s="6">
        <v>6.78</v>
      </c>
      <c r="F1079" s="65">
        <v>624.70920000000001</v>
      </c>
    </row>
    <row r="1080" spans="1:6" ht="15" x14ac:dyDescent="0.2">
      <c r="A1080" s="739"/>
      <c r="B1080" s="5" t="s">
        <v>105</v>
      </c>
      <c r="C1080" s="34" t="s">
        <v>275</v>
      </c>
      <c r="D1080" s="89">
        <v>23.04</v>
      </c>
      <c r="E1080" s="7">
        <v>24.85</v>
      </c>
      <c r="F1080" s="65">
        <v>572.54399999999998</v>
      </c>
    </row>
    <row r="1081" spans="1:6" ht="30" x14ac:dyDescent="0.2">
      <c r="A1081" s="108">
        <v>7</v>
      </c>
      <c r="B1081" s="46" t="s">
        <v>26</v>
      </c>
      <c r="C1081" s="34" t="s">
        <v>275</v>
      </c>
      <c r="D1081" s="89">
        <v>23.04</v>
      </c>
      <c r="E1081" s="8">
        <v>6.49</v>
      </c>
      <c r="F1081" s="65">
        <v>149.52959999999999</v>
      </c>
    </row>
    <row r="1082" spans="1:6" ht="15" x14ac:dyDescent="0.2">
      <c r="A1082" s="107">
        <v>8</v>
      </c>
      <c r="B1082" s="47" t="s">
        <v>27</v>
      </c>
      <c r="C1082" s="34" t="s">
        <v>275</v>
      </c>
      <c r="D1082" s="89">
        <v>23.04</v>
      </c>
      <c r="E1082" s="9">
        <v>4.8899999999999997</v>
      </c>
      <c r="F1082" s="65">
        <v>112.66559999999998</v>
      </c>
    </row>
    <row r="1083" spans="1:6" ht="30" x14ac:dyDescent="0.2">
      <c r="A1083" s="108">
        <v>9</v>
      </c>
      <c r="B1083" s="43" t="s">
        <v>95</v>
      </c>
      <c r="C1083" s="34" t="s">
        <v>275</v>
      </c>
      <c r="D1083" s="89">
        <v>115.18</v>
      </c>
      <c r="E1083" s="10">
        <v>14.6</v>
      </c>
      <c r="F1083" s="65">
        <v>1681.6280000000002</v>
      </c>
    </row>
    <row r="1084" spans="1:6" ht="15" x14ac:dyDescent="0.2">
      <c r="A1084" s="107">
        <v>10</v>
      </c>
      <c r="B1084" s="37" t="s">
        <v>276</v>
      </c>
      <c r="C1084" s="107" t="s">
        <v>274</v>
      </c>
      <c r="D1084" s="89">
        <v>127.8</v>
      </c>
      <c r="E1084" s="11">
        <v>4.2300000000000004</v>
      </c>
      <c r="F1084" s="65">
        <v>540.59400000000005</v>
      </c>
    </row>
    <row r="1085" spans="1:6" ht="60" x14ac:dyDescent="0.2">
      <c r="A1085" s="108">
        <v>11</v>
      </c>
      <c r="B1085" s="84" t="s">
        <v>84</v>
      </c>
      <c r="C1085" s="34" t="s">
        <v>275</v>
      </c>
      <c r="D1085" s="89">
        <v>29.13</v>
      </c>
      <c r="E1085" s="12">
        <v>41.85</v>
      </c>
      <c r="F1085" s="65">
        <v>1219.0905</v>
      </c>
    </row>
    <row r="1086" spans="1:6" ht="45" x14ac:dyDescent="0.2">
      <c r="A1086" s="107">
        <v>12</v>
      </c>
      <c r="B1086" s="85" t="s">
        <v>148</v>
      </c>
      <c r="C1086" s="34" t="s">
        <v>275</v>
      </c>
      <c r="D1086" s="89">
        <v>52.25</v>
      </c>
      <c r="E1086" s="13">
        <v>40.200000000000003</v>
      </c>
      <c r="F1086" s="65">
        <v>2100.4500000000003</v>
      </c>
    </row>
    <row r="1087" spans="1:6" ht="15" x14ac:dyDescent="0.2">
      <c r="A1087" s="108">
        <v>13</v>
      </c>
      <c r="B1087" s="37" t="s">
        <v>7</v>
      </c>
      <c r="C1087" s="107" t="s">
        <v>8</v>
      </c>
      <c r="D1087" s="36">
        <v>1</v>
      </c>
      <c r="E1087" s="14">
        <v>82.8</v>
      </c>
      <c r="F1087" s="65">
        <v>82.8</v>
      </c>
    </row>
    <row r="1088" spans="1:6" ht="15" x14ac:dyDescent="0.25">
      <c r="A1088" s="107">
        <v>14</v>
      </c>
      <c r="B1088" s="32" t="s">
        <v>106</v>
      </c>
      <c r="C1088" s="83" t="s">
        <v>5</v>
      </c>
      <c r="D1088" s="89">
        <v>9</v>
      </c>
      <c r="E1088" s="15">
        <v>35.97</v>
      </c>
      <c r="F1088" s="65">
        <v>323.73</v>
      </c>
    </row>
    <row r="1089" spans="1:6" ht="15" x14ac:dyDescent="0.2">
      <c r="A1089" s="108">
        <v>15</v>
      </c>
      <c r="B1089" s="38" t="s">
        <v>85</v>
      </c>
      <c r="C1089" s="107" t="s">
        <v>274</v>
      </c>
      <c r="D1089" s="89">
        <v>9</v>
      </c>
      <c r="E1089" s="15">
        <v>43.88</v>
      </c>
      <c r="F1089" s="65">
        <v>394.92</v>
      </c>
    </row>
    <row r="1090" spans="1:6" ht="30" x14ac:dyDescent="0.2">
      <c r="A1090" s="107">
        <v>16</v>
      </c>
      <c r="B1090" s="31" t="s">
        <v>101</v>
      </c>
      <c r="C1090" s="107" t="s">
        <v>12</v>
      </c>
      <c r="D1090" s="89">
        <v>6.75</v>
      </c>
      <c r="E1090" s="16">
        <v>189.85</v>
      </c>
      <c r="F1090" s="65">
        <v>1281.4875</v>
      </c>
    </row>
    <row r="1091" spans="1:6" ht="15" x14ac:dyDescent="0.2">
      <c r="A1091" s="108">
        <v>17</v>
      </c>
      <c r="B1091" s="31" t="s">
        <v>124</v>
      </c>
      <c r="C1091" s="107" t="s">
        <v>274</v>
      </c>
      <c r="D1091" s="89">
        <v>70.3</v>
      </c>
      <c r="E1091" s="16">
        <v>1.8</v>
      </c>
      <c r="F1091" s="65">
        <v>126.53999999999999</v>
      </c>
    </row>
    <row r="1092" spans="1:6" ht="15" x14ac:dyDescent="0.2">
      <c r="A1092" s="107">
        <v>18</v>
      </c>
      <c r="B1092" s="31" t="s">
        <v>125</v>
      </c>
      <c r="C1092" s="107" t="s">
        <v>274</v>
      </c>
      <c r="D1092" s="89">
        <v>70.3</v>
      </c>
      <c r="E1092" s="16">
        <v>1.58</v>
      </c>
      <c r="F1092" s="65">
        <v>111.074</v>
      </c>
    </row>
    <row r="1093" spans="1:6" ht="30" x14ac:dyDescent="0.2">
      <c r="A1093" s="108">
        <v>19</v>
      </c>
      <c r="B1093" s="31" t="s">
        <v>102</v>
      </c>
      <c r="C1093" s="68" t="s">
        <v>12</v>
      </c>
      <c r="D1093" s="89">
        <v>6.47</v>
      </c>
      <c r="E1093" s="16">
        <v>180.98</v>
      </c>
      <c r="F1093" s="65">
        <v>1170.9405999999999</v>
      </c>
    </row>
    <row r="1094" spans="1:6" ht="30" x14ac:dyDescent="0.2">
      <c r="A1094" s="107">
        <v>20</v>
      </c>
      <c r="B1094" s="22" t="s">
        <v>103</v>
      </c>
      <c r="C1094" s="23" t="s">
        <v>12</v>
      </c>
      <c r="D1094" s="89">
        <v>9.2799999999999994</v>
      </c>
      <c r="E1094" s="30">
        <v>145.56</v>
      </c>
      <c r="F1094" s="65">
        <v>1350.7967999999998</v>
      </c>
    </row>
    <row r="1095" spans="1:6" ht="45" x14ac:dyDescent="0.2">
      <c r="A1095" s="108">
        <v>21</v>
      </c>
      <c r="B1095" s="92" t="s">
        <v>151</v>
      </c>
      <c r="C1095" s="68" t="s">
        <v>275</v>
      </c>
      <c r="D1095" s="89">
        <v>32.340000000000003</v>
      </c>
      <c r="E1095" s="13">
        <v>40.200000000000003</v>
      </c>
      <c r="F1095" s="65">
        <v>1300.0680000000002</v>
      </c>
    </row>
    <row r="1096" spans="1:6" ht="15" x14ac:dyDescent="0.2">
      <c r="A1096" s="107">
        <v>22</v>
      </c>
      <c r="B1096" s="67" t="s">
        <v>65</v>
      </c>
      <c r="C1096" s="106" t="s">
        <v>5</v>
      </c>
      <c r="D1096" s="89">
        <v>196</v>
      </c>
      <c r="E1096" s="19">
        <v>3.15</v>
      </c>
      <c r="F1096" s="65">
        <v>617.4</v>
      </c>
    </row>
    <row r="1097" spans="1:6" ht="15" x14ac:dyDescent="0.2">
      <c r="A1097" s="107"/>
      <c r="B1097" s="69"/>
      <c r="C1097" s="70"/>
      <c r="D1097" s="79"/>
      <c r="E1097" s="71"/>
      <c r="F1097" s="65"/>
    </row>
    <row r="1098" spans="1:6" ht="15" x14ac:dyDescent="0.25">
      <c r="A1098" s="62" t="s">
        <v>43</v>
      </c>
      <c r="B1098" s="62" t="s">
        <v>44</v>
      </c>
      <c r="C1098" s="63"/>
      <c r="D1098" s="88"/>
      <c r="E1098" s="88"/>
      <c r="F1098" s="65"/>
    </row>
    <row r="1099" spans="1:6" ht="15" x14ac:dyDescent="0.25">
      <c r="A1099" s="107">
        <v>1</v>
      </c>
      <c r="B1099" s="77" t="s">
        <v>23</v>
      </c>
      <c r="C1099" s="34" t="s">
        <v>5</v>
      </c>
      <c r="D1099" s="36">
        <v>71</v>
      </c>
      <c r="E1099" s="25">
        <v>22.18</v>
      </c>
      <c r="F1099" s="65">
        <v>1574.78</v>
      </c>
    </row>
    <row r="1100" spans="1:6" ht="15" x14ac:dyDescent="0.2">
      <c r="A1100" s="107">
        <v>2</v>
      </c>
      <c r="B1100" s="37" t="s">
        <v>214</v>
      </c>
      <c r="C1100" s="107" t="s">
        <v>6</v>
      </c>
      <c r="D1100" s="36">
        <v>1</v>
      </c>
      <c r="E1100" s="25">
        <v>28.44</v>
      </c>
      <c r="F1100" s="65">
        <v>28.44</v>
      </c>
    </row>
    <row r="1101" spans="1:6" ht="15" x14ac:dyDescent="0.2">
      <c r="A1101" s="107">
        <v>3</v>
      </c>
      <c r="B1101" s="37" t="s">
        <v>98</v>
      </c>
      <c r="C1101" s="107" t="s">
        <v>6</v>
      </c>
      <c r="D1101" s="36">
        <v>5</v>
      </c>
      <c r="E1101" s="89">
        <v>256.11</v>
      </c>
      <c r="F1101" s="65">
        <v>1280.5500000000002</v>
      </c>
    </row>
    <row r="1102" spans="1:6" ht="15" x14ac:dyDescent="0.2">
      <c r="A1102" s="107">
        <v>4</v>
      </c>
      <c r="B1102" s="37" t="s">
        <v>99</v>
      </c>
      <c r="C1102" s="107" t="s">
        <v>6</v>
      </c>
      <c r="D1102" s="36">
        <v>4</v>
      </c>
      <c r="E1102" s="89">
        <v>241.75</v>
      </c>
      <c r="F1102" s="65">
        <v>967</v>
      </c>
    </row>
    <row r="1103" spans="1:6" ht="15" x14ac:dyDescent="0.2">
      <c r="A1103" s="107">
        <v>5</v>
      </c>
      <c r="B1103" s="37" t="s">
        <v>51</v>
      </c>
      <c r="C1103" s="107" t="s">
        <v>6</v>
      </c>
      <c r="D1103" s="36">
        <v>4</v>
      </c>
      <c r="E1103" s="25">
        <v>29.65</v>
      </c>
      <c r="F1103" s="65">
        <v>118.6</v>
      </c>
    </row>
    <row r="1104" spans="1:6" ht="15" x14ac:dyDescent="0.2">
      <c r="A1104" s="107">
        <v>6</v>
      </c>
      <c r="B1104" s="37" t="s">
        <v>80</v>
      </c>
      <c r="C1104" s="107" t="s">
        <v>5</v>
      </c>
      <c r="D1104" s="36">
        <v>71</v>
      </c>
      <c r="E1104" s="28">
        <v>1.73</v>
      </c>
      <c r="F1104" s="65">
        <v>122.83</v>
      </c>
    </row>
    <row r="1105" spans="1:6" ht="15" x14ac:dyDescent="0.2">
      <c r="A1105" s="107">
        <v>7</v>
      </c>
      <c r="B1105" s="37" t="s">
        <v>22</v>
      </c>
      <c r="C1105" s="107" t="s">
        <v>5</v>
      </c>
      <c r="D1105" s="36">
        <v>71</v>
      </c>
      <c r="E1105" s="28">
        <v>0.92</v>
      </c>
      <c r="F1105" s="65">
        <v>65.320000000000007</v>
      </c>
    </row>
    <row r="1106" spans="1:6" ht="15" x14ac:dyDescent="0.2">
      <c r="A1106" s="107">
        <v>8</v>
      </c>
      <c r="B1106" s="37" t="s">
        <v>16</v>
      </c>
      <c r="C1106" s="107" t="s">
        <v>5</v>
      </c>
      <c r="D1106" s="36">
        <v>71</v>
      </c>
      <c r="E1106" s="28">
        <v>0.71</v>
      </c>
      <c r="F1106" s="65">
        <v>50.41</v>
      </c>
    </row>
    <row r="1107" spans="1:6" ht="15" x14ac:dyDescent="0.2">
      <c r="A1107" s="107">
        <v>9</v>
      </c>
      <c r="B1107" s="37" t="s">
        <v>17</v>
      </c>
      <c r="C1107" s="107" t="s">
        <v>5</v>
      </c>
      <c r="D1107" s="36">
        <v>71</v>
      </c>
      <c r="E1107" s="28">
        <v>0.85</v>
      </c>
      <c r="F1107" s="65">
        <v>60.35</v>
      </c>
    </row>
    <row r="1108" spans="1:6" ht="15" x14ac:dyDescent="0.25">
      <c r="A1108" s="48"/>
      <c r="B1108" s="39"/>
      <c r="C1108" s="39"/>
      <c r="D1108" s="40"/>
      <c r="E1108" s="72" t="s">
        <v>81</v>
      </c>
      <c r="F1108" s="73">
        <v>19341.542599999997</v>
      </c>
    </row>
    <row r="1109" spans="1:6" ht="15" x14ac:dyDescent="0.2">
      <c r="A1109" s="39"/>
      <c r="B1109" s="39"/>
      <c r="C1109" s="39"/>
      <c r="E1109" s="74" t="s">
        <v>82</v>
      </c>
      <c r="F1109" s="73">
        <v>3868.3085199999996</v>
      </c>
    </row>
    <row r="1110" spans="1:6" ht="15" x14ac:dyDescent="0.25">
      <c r="A1110" s="49"/>
      <c r="B1110" s="91"/>
      <c r="C1110" s="91"/>
      <c r="D1110" s="86"/>
      <c r="E1110" s="75" t="s">
        <v>83</v>
      </c>
      <c r="F1110" s="73">
        <v>23209.851119999996</v>
      </c>
    </row>
    <row r="1112" spans="1:6" ht="14.25" x14ac:dyDescent="0.2">
      <c r="A1112" s="740" t="s">
        <v>226</v>
      </c>
      <c r="B1112" s="740"/>
      <c r="C1112" s="740"/>
      <c r="D1112" s="740"/>
      <c r="E1112" s="740"/>
      <c r="F1112" s="740"/>
    </row>
    <row r="1113" spans="1:6" ht="14.25" x14ac:dyDescent="0.2">
      <c r="A1113" s="740"/>
      <c r="B1113" s="740"/>
      <c r="C1113" s="740"/>
      <c r="D1113" s="740"/>
      <c r="E1113" s="740"/>
      <c r="F1113" s="740"/>
    </row>
    <row r="1114" spans="1:6" ht="14.25" x14ac:dyDescent="0.2">
      <c r="A1114" s="53" t="s">
        <v>1</v>
      </c>
      <c r="B1114" s="54" t="s">
        <v>2</v>
      </c>
      <c r="C1114" s="55" t="s">
        <v>3</v>
      </c>
      <c r="D1114" s="54" t="s">
        <v>9</v>
      </c>
      <c r="E1114" s="54" t="s">
        <v>13</v>
      </c>
      <c r="F1114" s="56" t="s">
        <v>15</v>
      </c>
    </row>
    <row r="1115" spans="1:6" ht="14.25" x14ac:dyDescent="0.2">
      <c r="A1115" s="57" t="s">
        <v>4</v>
      </c>
      <c r="B1115" s="58"/>
      <c r="C1115" s="59"/>
      <c r="D1115" s="58"/>
      <c r="E1115" s="60" t="s">
        <v>14</v>
      </c>
      <c r="F1115" s="61"/>
    </row>
    <row r="1116" spans="1:6" ht="15" x14ac:dyDescent="0.2">
      <c r="A1116" s="44">
        <v>1</v>
      </c>
      <c r="B1116" s="44">
        <v>2</v>
      </c>
      <c r="C1116" s="44">
        <v>3</v>
      </c>
      <c r="D1116" s="44">
        <v>4</v>
      </c>
      <c r="E1116" s="44">
        <v>5</v>
      </c>
      <c r="F1116" s="44">
        <v>6</v>
      </c>
    </row>
    <row r="1117" spans="1:6" ht="15" x14ac:dyDescent="0.25">
      <c r="A1117" s="62" t="s">
        <v>40</v>
      </c>
      <c r="B1117" s="62" t="s">
        <v>41</v>
      </c>
      <c r="C1117" s="63"/>
      <c r="D1117" s="87"/>
      <c r="E1117" s="87"/>
      <c r="F1117" s="64"/>
    </row>
    <row r="1118" spans="1:6" ht="15" x14ac:dyDescent="0.2">
      <c r="A1118" s="107">
        <v>1</v>
      </c>
      <c r="B1118" s="35" t="s">
        <v>48</v>
      </c>
      <c r="C1118" s="107" t="s">
        <v>5</v>
      </c>
      <c r="D1118" s="89">
        <v>510</v>
      </c>
      <c r="E1118" s="89">
        <v>3.55</v>
      </c>
      <c r="F1118" s="65">
        <v>1810.5</v>
      </c>
    </row>
    <row r="1119" spans="1:6" ht="30" x14ac:dyDescent="0.2">
      <c r="A1119" s="107">
        <v>2</v>
      </c>
      <c r="B1119" s="35" t="s">
        <v>42</v>
      </c>
      <c r="C1119" s="107" t="s">
        <v>274</v>
      </c>
      <c r="D1119" s="89">
        <v>190.5</v>
      </c>
      <c r="E1119" s="89">
        <v>5.43</v>
      </c>
      <c r="F1119" s="65">
        <v>1034.415</v>
      </c>
    </row>
    <row r="1120" spans="1:6" ht="15" x14ac:dyDescent="0.2">
      <c r="A1120" s="107">
        <v>3</v>
      </c>
      <c r="B1120" s="35" t="s">
        <v>0</v>
      </c>
      <c r="C1120" s="107" t="s">
        <v>5</v>
      </c>
      <c r="D1120" s="89">
        <v>10</v>
      </c>
      <c r="E1120" s="3">
        <v>5.88</v>
      </c>
      <c r="F1120" s="65">
        <v>58.8</v>
      </c>
    </row>
    <row r="1121" spans="1:6" ht="15" x14ac:dyDescent="0.2">
      <c r="A1121" s="107">
        <v>4</v>
      </c>
      <c r="B1121" s="35" t="s">
        <v>25</v>
      </c>
      <c r="C1121" s="107" t="s">
        <v>274</v>
      </c>
      <c r="D1121" s="89">
        <v>25</v>
      </c>
      <c r="E1121" s="3">
        <v>4.46</v>
      </c>
      <c r="F1121" s="65">
        <v>111.5</v>
      </c>
    </row>
    <row r="1122" spans="1:6" ht="30" x14ac:dyDescent="0.2">
      <c r="A1122" s="107">
        <v>5</v>
      </c>
      <c r="B1122" s="35" t="s">
        <v>96</v>
      </c>
      <c r="C1122" s="34" t="s">
        <v>275</v>
      </c>
      <c r="D1122" s="89">
        <v>21.3</v>
      </c>
      <c r="E1122" s="89">
        <v>16.91</v>
      </c>
      <c r="F1122" s="65">
        <v>360.18299999999999</v>
      </c>
    </row>
    <row r="1123" spans="1:6" ht="30" x14ac:dyDescent="0.2">
      <c r="A1123" s="737">
        <v>6</v>
      </c>
      <c r="B1123" s="35" t="s">
        <v>49</v>
      </c>
      <c r="C1123" s="34"/>
      <c r="D1123" s="89"/>
      <c r="E1123" s="90"/>
      <c r="F1123" s="65"/>
    </row>
    <row r="1124" spans="1:6" ht="15" x14ac:dyDescent="0.2">
      <c r="A1124" s="738"/>
      <c r="B1124" s="4" t="s">
        <v>104</v>
      </c>
      <c r="C1124" s="34" t="s">
        <v>275</v>
      </c>
      <c r="D1124" s="89">
        <v>257.04000000000002</v>
      </c>
      <c r="E1124" s="6">
        <v>6.78</v>
      </c>
      <c r="F1124" s="65">
        <v>1742.7312000000002</v>
      </c>
    </row>
    <row r="1125" spans="1:6" ht="15" x14ac:dyDescent="0.2">
      <c r="A1125" s="739"/>
      <c r="B1125" s="5" t="s">
        <v>105</v>
      </c>
      <c r="C1125" s="34" t="s">
        <v>275</v>
      </c>
      <c r="D1125" s="89">
        <v>64.260000000000005</v>
      </c>
      <c r="E1125" s="7">
        <v>24.85</v>
      </c>
      <c r="F1125" s="65">
        <v>1596.8610000000003</v>
      </c>
    </row>
    <row r="1126" spans="1:6" ht="30" x14ac:dyDescent="0.2">
      <c r="A1126" s="108">
        <v>7</v>
      </c>
      <c r="B1126" s="46" t="s">
        <v>26</v>
      </c>
      <c r="C1126" s="34" t="s">
        <v>275</v>
      </c>
      <c r="D1126" s="89">
        <v>64.260000000000005</v>
      </c>
      <c r="E1126" s="8">
        <v>6.49</v>
      </c>
      <c r="F1126" s="65">
        <v>417.04740000000004</v>
      </c>
    </row>
    <row r="1127" spans="1:6" ht="15" x14ac:dyDescent="0.2">
      <c r="A1127" s="107">
        <v>8</v>
      </c>
      <c r="B1127" s="47" t="s">
        <v>27</v>
      </c>
      <c r="C1127" s="34" t="s">
        <v>275</v>
      </c>
      <c r="D1127" s="89">
        <v>64.260000000000005</v>
      </c>
      <c r="E1127" s="9">
        <v>4.8899999999999997</v>
      </c>
      <c r="F1127" s="65">
        <v>314.23140000000001</v>
      </c>
    </row>
    <row r="1128" spans="1:6" ht="30" x14ac:dyDescent="0.2">
      <c r="A1128" s="108">
        <v>9</v>
      </c>
      <c r="B1128" s="43" t="s">
        <v>95</v>
      </c>
      <c r="C1128" s="34" t="s">
        <v>275</v>
      </c>
      <c r="D1128" s="89">
        <v>321.3</v>
      </c>
      <c r="E1128" s="10">
        <v>14.6</v>
      </c>
      <c r="F1128" s="65">
        <v>4690.9800000000005</v>
      </c>
    </row>
    <row r="1129" spans="1:6" ht="15" x14ac:dyDescent="0.2">
      <c r="A1129" s="107">
        <v>10</v>
      </c>
      <c r="B1129" s="37" t="s">
        <v>276</v>
      </c>
      <c r="C1129" s="107" t="s">
        <v>274</v>
      </c>
      <c r="D1129" s="89">
        <v>378</v>
      </c>
      <c r="E1129" s="11">
        <v>4.2300000000000004</v>
      </c>
      <c r="F1129" s="65">
        <v>1598.94</v>
      </c>
    </row>
    <row r="1130" spans="1:6" ht="60" x14ac:dyDescent="0.2">
      <c r="A1130" s="108">
        <v>11</v>
      </c>
      <c r="B1130" s="84" t="s">
        <v>84</v>
      </c>
      <c r="C1130" s="34" t="s">
        <v>275</v>
      </c>
      <c r="D1130" s="89">
        <v>93.08</v>
      </c>
      <c r="E1130" s="12">
        <v>41.85</v>
      </c>
      <c r="F1130" s="65">
        <v>3895.3980000000001</v>
      </c>
    </row>
    <row r="1131" spans="1:6" ht="45" x14ac:dyDescent="0.2">
      <c r="A1131" s="107">
        <v>12</v>
      </c>
      <c r="B1131" s="85" t="s">
        <v>148</v>
      </c>
      <c r="C1131" s="34" t="s">
        <v>275</v>
      </c>
      <c r="D1131" s="89">
        <v>135.22</v>
      </c>
      <c r="E1131" s="13">
        <v>40.200000000000003</v>
      </c>
      <c r="F1131" s="65">
        <v>5435.8440000000001</v>
      </c>
    </row>
    <row r="1132" spans="1:6" ht="15" x14ac:dyDescent="0.2">
      <c r="A1132" s="108">
        <v>13</v>
      </c>
      <c r="B1132" s="37" t="s">
        <v>7</v>
      </c>
      <c r="C1132" s="107" t="s">
        <v>8</v>
      </c>
      <c r="D1132" s="36">
        <v>4</v>
      </c>
      <c r="E1132" s="14">
        <v>82.8</v>
      </c>
      <c r="F1132" s="65">
        <v>331.2</v>
      </c>
    </row>
    <row r="1133" spans="1:6" ht="15" x14ac:dyDescent="0.25">
      <c r="A1133" s="107">
        <v>14</v>
      </c>
      <c r="B1133" s="32" t="s">
        <v>106</v>
      </c>
      <c r="C1133" s="83" t="s">
        <v>5</v>
      </c>
      <c r="D1133" s="89">
        <v>10</v>
      </c>
      <c r="E1133" s="15">
        <v>35.97</v>
      </c>
      <c r="F1133" s="65">
        <v>359.7</v>
      </c>
    </row>
    <row r="1134" spans="1:6" ht="15" x14ac:dyDescent="0.2">
      <c r="A1134" s="108">
        <v>15</v>
      </c>
      <c r="B1134" s="38" t="s">
        <v>85</v>
      </c>
      <c r="C1134" s="107" t="s">
        <v>274</v>
      </c>
      <c r="D1134" s="89">
        <v>25</v>
      </c>
      <c r="E1134" s="15">
        <v>43.88</v>
      </c>
      <c r="F1134" s="65">
        <v>1097</v>
      </c>
    </row>
    <row r="1135" spans="1:6" ht="30" x14ac:dyDescent="0.2">
      <c r="A1135" s="107">
        <v>16</v>
      </c>
      <c r="B1135" s="31" t="s">
        <v>101</v>
      </c>
      <c r="C1135" s="107" t="s">
        <v>12</v>
      </c>
      <c r="D1135" s="89">
        <v>18.29</v>
      </c>
      <c r="E1135" s="16">
        <v>189.85</v>
      </c>
      <c r="F1135" s="65">
        <v>3472.3564999999999</v>
      </c>
    </row>
    <row r="1136" spans="1:6" ht="15" x14ac:dyDescent="0.2">
      <c r="A1136" s="108">
        <v>17</v>
      </c>
      <c r="B1136" s="31" t="s">
        <v>124</v>
      </c>
      <c r="C1136" s="107" t="s">
        <v>274</v>
      </c>
      <c r="D1136" s="89">
        <v>190.5</v>
      </c>
      <c r="E1136" s="16">
        <v>1.8</v>
      </c>
      <c r="F1136" s="65">
        <v>342.90000000000003</v>
      </c>
    </row>
    <row r="1137" spans="1:6" ht="15" x14ac:dyDescent="0.2">
      <c r="A1137" s="107">
        <v>18</v>
      </c>
      <c r="B1137" s="31" t="s">
        <v>125</v>
      </c>
      <c r="C1137" s="107" t="s">
        <v>274</v>
      </c>
      <c r="D1137" s="89">
        <v>190.5</v>
      </c>
      <c r="E1137" s="16">
        <v>1.58</v>
      </c>
      <c r="F1137" s="65">
        <v>300.99</v>
      </c>
    </row>
    <row r="1138" spans="1:6" ht="30" x14ac:dyDescent="0.2">
      <c r="A1138" s="108">
        <v>19</v>
      </c>
      <c r="B1138" s="31" t="s">
        <v>102</v>
      </c>
      <c r="C1138" s="68" t="s">
        <v>12</v>
      </c>
      <c r="D1138" s="89">
        <v>17.53</v>
      </c>
      <c r="E1138" s="16">
        <v>180.98</v>
      </c>
      <c r="F1138" s="65">
        <v>3172.5794000000001</v>
      </c>
    </row>
    <row r="1139" spans="1:6" ht="30" x14ac:dyDescent="0.2">
      <c r="A1139" s="107">
        <v>20</v>
      </c>
      <c r="B1139" s="22" t="s">
        <v>103</v>
      </c>
      <c r="C1139" s="23" t="s">
        <v>12</v>
      </c>
      <c r="D1139" s="89">
        <v>25.15</v>
      </c>
      <c r="E1139" s="30">
        <v>145.56</v>
      </c>
      <c r="F1139" s="65">
        <v>3660.8339999999998</v>
      </c>
    </row>
    <row r="1140" spans="1:6" ht="45" x14ac:dyDescent="0.2">
      <c r="A1140" s="108">
        <v>21</v>
      </c>
      <c r="B1140" s="92" t="s">
        <v>151</v>
      </c>
      <c r="C1140" s="68" t="s">
        <v>275</v>
      </c>
      <c r="D1140" s="89">
        <v>87.63</v>
      </c>
      <c r="E1140" s="13">
        <v>40.200000000000003</v>
      </c>
      <c r="F1140" s="65">
        <v>3522.7260000000001</v>
      </c>
    </row>
    <row r="1141" spans="1:6" ht="15" x14ac:dyDescent="0.2">
      <c r="A1141" s="107">
        <v>22</v>
      </c>
      <c r="B1141" s="67" t="s">
        <v>65</v>
      </c>
      <c r="C1141" s="106" t="s">
        <v>5</v>
      </c>
      <c r="D1141" s="89">
        <v>510</v>
      </c>
      <c r="E1141" s="19">
        <v>3.15</v>
      </c>
      <c r="F1141" s="65">
        <v>1606.5</v>
      </c>
    </row>
    <row r="1142" spans="1:6" ht="15" x14ac:dyDescent="0.2">
      <c r="A1142" s="107"/>
      <c r="B1142" s="69"/>
      <c r="C1142" s="70"/>
      <c r="D1142" s="79"/>
      <c r="E1142" s="71"/>
      <c r="F1142" s="65"/>
    </row>
    <row r="1143" spans="1:6" ht="15" x14ac:dyDescent="0.25">
      <c r="A1143" s="62" t="s">
        <v>43</v>
      </c>
      <c r="B1143" s="62" t="s">
        <v>44</v>
      </c>
      <c r="C1143" s="63"/>
      <c r="D1143" s="88"/>
      <c r="E1143" s="88"/>
      <c r="F1143" s="65"/>
    </row>
    <row r="1144" spans="1:6" ht="15" x14ac:dyDescent="0.25">
      <c r="A1144" s="107">
        <v>1</v>
      </c>
      <c r="B1144" s="77" t="s">
        <v>216</v>
      </c>
      <c r="C1144" s="34" t="s">
        <v>5</v>
      </c>
      <c r="D1144" s="36">
        <v>210</v>
      </c>
      <c r="E1144" s="25">
        <v>58.48</v>
      </c>
      <c r="F1144" s="65">
        <v>12280.8</v>
      </c>
    </row>
    <row r="1145" spans="1:6" ht="15" x14ac:dyDescent="0.2">
      <c r="A1145" s="107">
        <v>2</v>
      </c>
      <c r="B1145" s="26" t="s">
        <v>199</v>
      </c>
      <c r="C1145" s="107" t="s">
        <v>6</v>
      </c>
      <c r="D1145" s="36">
        <v>1</v>
      </c>
      <c r="E1145" s="89">
        <v>396.75</v>
      </c>
      <c r="F1145" s="65">
        <v>396.75</v>
      </c>
    </row>
    <row r="1146" spans="1:6" ht="15" x14ac:dyDescent="0.2">
      <c r="A1146" s="107">
        <v>3</v>
      </c>
      <c r="B1146" s="45" t="s">
        <v>287</v>
      </c>
      <c r="C1146" s="107" t="s">
        <v>6</v>
      </c>
      <c r="D1146" s="36">
        <v>1</v>
      </c>
      <c r="E1146" s="89">
        <v>257</v>
      </c>
      <c r="F1146" s="65">
        <v>257</v>
      </c>
    </row>
    <row r="1147" spans="1:6" ht="15" x14ac:dyDescent="0.2">
      <c r="A1147" s="107">
        <v>4</v>
      </c>
      <c r="B1147" s="37" t="s">
        <v>172</v>
      </c>
      <c r="C1147" s="78" t="s">
        <v>6</v>
      </c>
      <c r="D1147" s="36">
        <v>1</v>
      </c>
      <c r="E1147" s="25">
        <v>56.16</v>
      </c>
      <c r="F1147" s="65">
        <v>56.16</v>
      </c>
    </row>
    <row r="1148" spans="1:6" ht="15" x14ac:dyDescent="0.2">
      <c r="A1148" s="107">
        <v>5</v>
      </c>
      <c r="B1148" s="37" t="s">
        <v>18</v>
      </c>
      <c r="C1148" s="78" t="s">
        <v>6</v>
      </c>
      <c r="D1148" s="36">
        <v>1</v>
      </c>
      <c r="E1148" s="25">
        <v>26.13</v>
      </c>
      <c r="F1148" s="65">
        <v>26.13</v>
      </c>
    </row>
    <row r="1149" spans="1:6" ht="30" x14ac:dyDescent="0.2">
      <c r="A1149" s="107">
        <v>6</v>
      </c>
      <c r="B1149" s="43" t="s">
        <v>19</v>
      </c>
      <c r="C1149" s="107" t="s">
        <v>6</v>
      </c>
      <c r="D1149" s="36">
        <v>1</v>
      </c>
      <c r="E1149" s="18">
        <v>460.86</v>
      </c>
      <c r="F1149" s="65">
        <v>460.86</v>
      </c>
    </row>
    <row r="1150" spans="1:6" ht="30" x14ac:dyDescent="0.25">
      <c r="A1150" s="107">
        <v>7</v>
      </c>
      <c r="B1150" s="81" t="s">
        <v>173</v>
      </c>
      <c r="C1150" s="107" t="s">
        <v>6</v>
      </c>
      <c r="D1150" s="36">
        <v>1</v>
      </c>
      <c r="E1150" s="18">
        <v>89.25</v>
      </c>
      <c r="F1150" s="65">
        <v>89.25</v>
      </c>
    </row>
    <row r="1151" spans="1:6" ht="30" x14ac:dyDescent="0.25">
      <c r="A1151" s="107">
        <v>8</v>
      </c>
      <c r="B1151" s="81" t="s">
        <v>45</v>
      </c>
      <c r="C1151" s="107" t="s">
        <v>6</v>
      </c>
      <c r="D1151" s="36">
        <v>1</v>
      </c>
      <c r="E1151" s="17">
        <v>29.36</v>
      </c>
      <c r="F1151" s="65">
        <v>29.36</v>
      </c>
    </row>
    <row r="1152" spans="1:6" ht="15" x14ac:dyDescent="0.2">
      <c r="A1152" s="107">
        <v>9</v>
      </c>
      <c r="B1152" s="37" t="s">
        <v>20</v>
      </c>
      <c r="C1152" s="107" t="s">
        <v>6</v>
      </c>
      <c r="D1152" s="36">
        <v>1</v>
      </c>
      <c r="E1152" s="21">
        <v>870.85</v>
      </c>
      <c r="F1152" s="65">
        <v>870.85</v>
      </c>
    </row>
    <row r="1153" spans="1:6" ht="15" x14ac:dyDescent="0.2">
      <c r="A1153" s="107">
        <v>10</v>
      </c>
      <c r="B1153" s="37" t="s">
        <v>21</v>
      </c>
      <c r="C1153" s="107" t="s">
        <v>6</v>
      </c>
      <c r="D1153" s="36">
        <v>3</v>
      </c>
      <c r="E1153" s="27">
        <v>25.6</v>
      </c>
      <c r="F1153" s="65">
        <v>76.800000000000011</v>
      </c>
    </row>
    <row r="1154" spans="1:6" ht="15" x14ac:dyDescent="0.2">
      <c r="A1154" s="107">
        <v>11</v>
      </c>
      <c r="B1154" s="37" t="s">
        <v>217</v>
      </c>
      <c r="C1154" s="107" t="s">
        <v>6</v>
      </c>
      <c r="D1154" s="36">
        <v>1</v>
      </c>
      <c r="E1154" s="27">
        <v>392.19</v>
      </c>
      <c r="F1154" s="65">
        <v>392.19</v>
      </c>
    </row>
    <row r="1155" spans="1:6" ht="15" x14ac:dyDescent="0.2">
      <c r="A1155" s="107">
        <v>12</v>
      </c>
      <c r="B1155" s="37" t="s">
        <v>218</v>
      </c>
      <c r="C1155" s="107" t="s">
        <v>6</v>
      </c>
      <c r="D1155" s="36">
        <v>4</v>
      </c>
      <c r="E1155" s="89">
        <v>380.89</v>
      </c>
      <c r="F1155" s="65">
        <v>1523.56</v>
      </c>
    </row>
    <row r="1156" spans="1:6" ht="15" x14ac:dyDescent="0.2">
      <c r="A1156" s="107">
        <v>13</v>
      </c>
      <c r="B1156" s="37" t="s">
        <v>219</v>
      </c>
      <c r="C1156" s="107" t="s">
        <v>6</v>
      </c>
      <c r="D1156" s="36">
        <v>5</v>
      </c>
      <c r="E1156" s="89">
        <v>369.36</v>
      </c>
      <c r="F1156" s="65">
        <v>1846.8000000000002</v>
      </c>
    </row>
    <row r="1157" spans="1:6" ht="15" x14ac:dyDescent="0.2">
      <c r="A1157" s="107">
        <v>14</v>
      </c>
      <c r="B1157" s="37" t="s">
        <v>175</v>
      </c>
      <c r="C1157" s="107" t="s">
        <v>6</v>
      </c>
      <c r="D1157" s="36">
        <v>11</v>
      </c>
      <c r="E1157" s="25">
        <v>61.04</v>
      </c>
      <c r="F1157" s="65">
        <v>671.43999999999994</v>
      </c>
    </row>
    <row r="1158" spans="1:6" ht="15" x14ac:dyDescent="0.2">
      <c r="A1158" s="107">
        <v>15</v>
      </c>
      <c r="B1158" s="37" t="s">
        <v>80</v>
      </c>
      <c r="C1158" s="107" t="s">
        <v>5</v>
      </c>
      <c r="D1158" s="36">
        <v>210</v>
      </c>
      <c r="E1158" s="28">
        <v>1.73</v>
      </c>
      <c r="F1158" s="65">
        <v>363.3</v>
      </c>
    </row>
    <row r="1159" spans="1:6" ht="15" x14ac:dyDescent="0.2">
      <c r="A1159" s="107">
        <v>16</v>
      </c>
      <c r="B1159" s="37" t="s">
        <v>22</v>
      </c>
      <c r="C1159" s="107" t="s">
        <v>5</v>
      </c>
      <c r="D1159" s="36">
        <v>210</v>
      </c>
      <c r="E1159" s="28">
        <v>0.92</v>
      </c>
      <c r="F1159" s="65">
        <v>193.20000000000002</v>
      </c>
    </row>
    <row r="1160" spans="1:6" ht="15" x14ac:dyDescent="0.2">
      <c r="A1160" s="107">
        <v>17</v>
      </c>
      <c r="B1160" s="37" t="s">
        <v>16</v>
      </c>
      <c r="C1160" s="107" t="s">
        <v>5</v>
      </c>
      <c r="D1160" s="36">
        <v>210</v>
      </c>
      <c r="E1160" s="28">
        <v>0.71</v>
      </c>
      <c r="F1160" s="65">
        <v>149.1</v>
      </c>
    </row>
    <row r="1161" spans="1:6" ht="15" x14ac:dyDescent="0.2">
      <c r="A1161" s="107">
        <v>18</v>
      </c>
      <c r="B1161" s="37" t="s">
        <v>17</v>
      </c>
      <c r="C1161" s="107" t="s">
        <v>5</v>
      </c>
      <c r="D1161" s="36">
        <v>210</v>
      </c>
      <c r="E1161" s="28">
        <v>0.85</v>
      </c>
      <c r="F1161" s="65">
        <v>178.5</v>
      </c>
    </row>
    <row r="1162" spans="1:6" ht="15" x14ac:dyDescent="0.25">
      <c r="A1162" s="48"/>
      <c r="B1162" s="39"/>
      <c r="C1162" s="39"/>
      <c r="D1162" s="40"/>
      <c r="E1162" s="72" t="s">
        <v>81</v>
      </c>
      <c r="F1162" s="73">
        <v>60796.26690000001</v>
      </c>
    </row>
    <row r="1163" spans="1:6" ht="15" x14ac:dyDescent="0.2">
      <c r="A1163" s="39"/>
      <c r="B1163" s="39"/>
      <c r="C1163" s="39"/>
      <c r="E1163" s="74" t="s">
        <v>82</v>
      </c>
      <c r="F1163" s="73">
        <v>12159.253380000002</v>
      </c>
    </row>
    <row r="1164" spans="1:6" ht="15" x14ac:dyDescent="0.25">
      <c r="A1164" s="49"/>
      <c r="B1164" s="91"/>
      <c r="C1164" s="91"/>
      <c r="D1164" s="86"/>
      <c r="E1164" s="75" t="s">
        <v>83</v>
      </c>
      <c r="F1164" s="73">
        <v>72955.520280000012</v>
      </c>
    </row>
    <row r="1166" spans="1:6" ht="14.25" x14ac:dyDescent="0.2">
      <c r="A1166" s="740" t="s">
        <v>221</v>
      </c>
      <c r="B1166" s="740"/>
      <c r="C1166" s="740"/>
      <c r="D1166" s="740"/>
      <c r="E1166" s="740"/>
      <c r="F1166" s="740"/>
    </row>
    <row r="1167" spans="1:6" ht="14.25" x14ac:dyDescent="0.2">
      <c r="A1167" s="740"/>
      <c r="B1167" s="740"/>
      <c r="C1167" s="740"/>
      <c r="D1167" s="740"/>
      <c r="E1167" s="740"/>
      <c r="F1167" s="740"/>
    </row>
    <row r="1168" spans="1:6" ht="14.25" x14ac:dyDescent="0.2">
      <c r="A1168" s="53" t="s">
        <v>1</v>
      </c>
      <c r="B1168" s="54" t="s">
        <v>2</v>
      </c>
      <c r="C1168" s="55" t="s">
        <v>3</v>
      </c>
      <c r="D1168" s="54" t="s">
        <v>9</v>
      </c>
      <c r="E1168" s="54" t="s">
        <v>13</v>
      </c>
      <c r="F1168" s="56" t="s">
        <v>15</v>
      </c>
    </row>
    <row r="1169" spans="1:6" ht="14.25" x14ac:dyDescent="0.2">
      <c r="A1169" s="57" t="s">
        <v>4</v>
      </c>
      <c r="B1169" s="58"/>
      <c r="C1169" s="59"/>
      <c r="D1169" s="58"/>
      <c r="E1169" s="60" t="s">
        <v>14</v>
      </c>
      <c r="F1169" s="61"/>
    </row>
    <row r="1170" spans="1:6" ht="15" x14ac:dyDescent="0.2">
      <c r="A1170" s="44">
        <v>1</v>
      </c>
      <c r="B1170" s="44">
        <v>2</v>
      </c>
      <c r="C1170" s="44">
        <v>3</v>
      </c>
      <c r="D1170" s="44">
        <v>4</v>
      </c>
      <c r="E1170" s="44">
        <v>5</v>
      </c>
      <c r="F1170" s="44">
        <v>6</v>
      </c>
    </row>
    <row r="1171" spans="1:6" ht="15" x14ac:dyDescent="0.25">
      <c r="A1171" s="62" t="s">
        <v>40</v>
      </c>
      <c r="B1171" s="62" t="s">
        <v>41</v>
      </c>
      <c r="C1171" s="63"/>
      <c r="D1171" s="87"/>
      <c r="E1171" s="87"/>
      <c r="F1171" s="64"/>
    </row>
    <row r="1172" spans="1:6" ht="15" x14ac:dyDescent="0.2">
      <c r="A1172" s="107">
        <v>1</v>
      </c>
      <c r="B1172" s="35" t="s">
        <v>48</v>
      </c>
      <c r="C1172" s="107" t="s">
        <v>5</v>
      </c>
      <c r="D1172" s="89">
        <v>194</v>
      </c>
      <c r="E1172" s="89">
        <v>3.55</v>
      </c>
      <c r="F1172" s="65">
        <v>688.69999999999993</v>
      </c>
    </row>
    <row r="1173" spans="1:6" ht="30" x14ac:dyDescent="0.2">
      <c r="A1173" s="107">
        <v>2</v>
      </c>
      <c r="B1173" s="35" t="s">
        <v>42</v>
      </c>
      <c r="C1173" s="107" t="s">
        <v>274</v>
      </c>
      <c r="D1173" s="89">
        <v>74.599999999999994</v>
      </c>
      <c r="E1173" s="89">
        <v>5.43</v>
      </c>
      <c r="F1173" s="65">
        <v>405.07799999999997</v>
      </c>
    </row>
    <row r="1174" spans="1:6" ht="15" x14ac:dyDescent="0.2">
      <c r="A1174" s="107">
        <v>3</v>
      </c>
      <c r="B1174" s="35" t="s">
        <v>0</v>
      </c>
      <c r="C1174" s="107" t="s">
        <v>5</v>
      </c>
      <c r="D1174" s="89">
        <v>5</v>
      </c>
      <c r="E1174" s="3">
        <v>5.88</v>
      </c>
      <c r="F1174" s="65">
        <v>29.4</v>
      </c>
    </row>
    <row r="1175" spans="1:6" ht="15" x14ac:dyDescent="0.2">
      <c r="A1175" s="107">
        <v>4</v>
      </c>
      <c r="B1175" s="35" t="s">
        <v>25</v>
      </c>
      <c r="C1175" s="107" t="s">
        <v>274</v>
      </c>
      <c r="D1175" s="89">
        <v>7.5</v>
      </c>
      <c r="E1175" s="3">
        <v>4.46</v>
      </c>
      <c r="F1175" s="65">
        <v>33.450000000000003</v>
      </c>
    </row>
    <row r="1176" spans="1:6" ht="30" x14ac:dyDescent="0.2">
      <c r="A1176" s="107">
        <v>5</v>
      </c>
      <c r="B1176" s="35" t="s">
        <v>96</v>
      </c>
      <c r="C1176" s="34" t="s">
        <v>275</v>
      </c>
      <c r="D1176" s="89">
        <v>8.34</v>
      </c>
      <c r="E1176" s="89">
        <v>16.91</v>
      </c>
      <c r="F1176" s="65">
        <v>141.02940000000001</v>
      </c>
    </row>
    <row r="1177" spans="1:6" ht="30" x14ac:dyDescent="0.2">
      <c r="A1177" s="737">
        <v>6</v>
      </c>
      <c r="B1177" s="35" t="s">
        <v>49</v>
      </c>
      <c r="C1177" s="34"/>
      <c r="D1177" s="89"/>
      <c r="E1177" s="90"/>
      <c r="F1177" s="65"/>
    </row>
    <row r="1178" spans="1:6" ht="15" x14ac:dyDescent="0.2">
      <c r="A1178" s="738"/>
      <c r="B1178" s="4" t="s">
        <v>104</v>
      </c>
      <c r="C1178" s="34" t="s">
        <v>275</v>
      </c>
      <c r="D1178" s="89">
        <v>99.99</v>
      </c>
      <c r="E1178" s="6">
        <v>6.78</v>
      </c>
      <c r="F1178" s="65">
        <v>677.93219999999997</v>
      </c>
    </row>
    <row r="1179" spans="1:6" ht="15" x14ac:dyDescent="0.2">
      <c r="A1179" s="739"/>
      <c r="B1179" s="5" t="s">
        <v>105</v>
      </c>
      <c r="C1179" s="34" t="s">
        <v>275</v>
      </c>
      <c r="D1179" s="89">
        <v>25</v>
      </c>
      <c r="E1179" s="7">
        <v>24.85</v>
      </c>
      <c r="F1179" s="65">
        <v>621.25</v>
      </c>
    </row>
    <row r="1180" spans="1:6" ht="30" x14ac:dyDescent="0.2">
      <c r="A1180" s="108">
        <v>7</v>
      </c>
      <c r="B1180" s="46" t="s">
        <v>26</v>
      </c>
      <c r="C1180" s="34" t="s">
        <v>275</v>
      </c>
      <c r="D1180" s="89">
        <v>25</v>
      </c>
      <c r="E1180" s="8">
        <v>6.49</v>
      </c>
      <c r="F1180" s="65">
        <v>162.25</v>
      </c>
    </row>
    <row r="1181" spans="1:6" ht="15" x14ac:dyDescent="0.2">
      <c r="A1181" s="107">
        <v>8</v>
      </c>
      <c r="B1181" s="47" t="s">
        <v>27</v>
      </c>
      <c r="C1181" s="34" t="s">
        <v>275</v>
      </c>
      <c r="D1181" s="89">
        <v>25</v>
      </c>
      <c r="E1181" s="9">
        <v>4.8899999999999997</v>
      </c>
      <c r="F1181" s="65">
        <v>122.24999999999999</v>
      </c>
    </row>
    <row r="1182" spans="1:6" ht="30" x14ac:dyDescent="0.2">
      <c r="A1182" s="108">
        <v>9</v>
      </c>
      <c r="B1182" s="43" t="s">
        <v>95</v>
      </c>
      <c r="C1182" s="34" t="s">
        <v>275</v>
      </c>
      <c r="D1182" s="89">
        <v>124.99</v>
      </c>
      <c r="E1182" s="10">
        <v>14.6</v>
      </c>
      <c r="F1182" s="65">
        <v>1824.8539999999998</v>
      </c>
    </row>
    <row r="1183" spans="1:6" ht="15" x14ac:dyDescent="0.2">
      <c r="A1183" s="107">
        <v>10</v>
      </c>
      <c r="B1183" s="37" t="s">
        <v>276</v>
      </c>
      <c r="C1183" s="107" t="s">
        <v>274</v>
      </c>
      <c r="D1183" s="89">
        <v>156.6</v>
      </c>
      <c r="E1183" s="11">
        <v>4.2300000000000004</v>
      </c>
      <c r="F1183" s="65">
        <v>662.41800000000001</v>
      </c>
    </row>
    <row r="1184" spans="1:6" ht="60" x14ac:dyDescent="0.2">
      <c r="A1184" s="108">
        <v>11</v>
      </c>
      <c r="B1184" s="84" t="s">
        <v>84</v>
      </c>
      <c r="C1184" s="34" t="s">
        <v>275</v>
      </c>
      <c r="D1184" s="89">
        <v>30.72</v>
      </c>
      <c r="E1184" s="12">
        <v>41.85</v>
      </c>
      <c r="F1184" s="65">
        <v>1285.6320000000001</v>
      </c>
    </row>
    <row r="1185" spans="1:6" ht="45" x14ac:dyDescent="0.2">
      <c r="A1185" s="107">
        <v>12</v>
      </c>
      <c r="B1185" s="85" t="s">
        <v>148</v>
      </c>
      <c r="C1185" s="34" t="s">
        <v>275</v>
      </c>
      <c r="D1185" s="89">
        <v>57.84</v>
      </c>
      <c r="E1185" s="13">
        <v>40.200000000000003</v>
      </c>
      <c r="F1185" s="65">
        <v>2325.1680000000001</v>
      </c>
    </row>
    <row r="1186" spans="1:6" ht="15" x14ac:dyDescent="0.2">
      <c r="A1186" s="108">
        <v>13</v>
      </c>
      <c r="B1186" s="37" t="s">
        <v>7</v>
      </c>
      <c r="C1186" s="107" t="s">
        <v>8</v>
      </c>
      <c r="D1186" s="36">
        <v>2</v>
      </c>
      <c r="E1186" s="14">
        <v>82.8</v>
      </c>
      <c r="F1186" s="65">
        <v>165.6</v>
      </c>
    </row>
    <row r="1187" spans="1:6" ht="15" x14ac:dyDescent="0.25">
      <c r="A1187" s="107">
        <v>14</v>
      </c>
      <c r="B1187" s="32" t="s">
        <v>106</v>
      </c>
      <c r="C1187" s="83" t="s">
        <v>5</v>
      </c>
      <c r="D1187" s="89">
        <v>5</v>
      </c>
      <c r="E1187" s="15">
        <v>35.97</v>
      </c>
      <c r="F1187" s="65">
        <v>179.85</v>
      </c>
    </row>
    <row r="1188" spans="1:6" ht="15" x14ac:dyDescent="0.2">
      <c r="A1188" s="108">
        <v>15</v>
      </c>
      <c r="B1188" s="38" t="s">
        <v>85</v>
      </c>
      <c r="C1188" s="107" t="s">
        <v>274</v>
      </c>
      <c r="D1188" s="89">
        <v>7.5</v>
      </c>
      <c r="E1188" s="15">
        <v>43.88</v>
      </c>
      <c r="F1188" s="65">
        <v>329.1</v>
      </c>
    </row>
    <row r="1189" spans="1:6" ht="30" x14ac:dyDescent="0.2">
      <c r="A1189" s="107">
        <v>16</v>
      </c>
      <c r="B1189" s="31" t="s">
        <v>101</v>
      </c>
      <c r="C1189" s="107" t="s">
        <v>12</v>
      </c>
      <c r="D1189" s="89">
        <v>7.16</v>
      </c>
      <c r="E1189" s="16">
        <v>189.85</v>
      </c>
      <c r="F1189" s="65">
        <v>1359.326</v>
      </c>
    </row>
    <row r="1190" spans="1:6" ht="15" x14ac:dyDescent="0.2">
      <c r="A1190" s="108">
        <v>17</v>
      </c>
      <c r="B1190" s="31" t="s">
        <v>124</v>
      </c>
      <c r="C1190" s="107" t="s">
        <v>274</v>
      </c>
      <c r="D1190" s="89">
        <v>74.599999999999994</v>
      </c>
      <c r="E1190" s="16">
        <v>1.8</v>
      </c>
      <c r="F1190" s="65">
        <v>134.28</v>
      </c>
    </row>
    <row r="1191" spans="1:6" ht="15" x14ac:dyDescent="0.2">
      <c r="A1191" s="107">
        <v>18</v>
      </c>
      <c r="B1191" s="31" t="s">
        <v>125</v>
      </c>
      <c r="C1191" s="107" t="s">
        <v>274</v>
      </c>
      <c r="D1191" s="89">
        <v>74.599999999999994</v>
      </c>
      <c r="E1191" s="16">
        <v>1.58</v>
      </c>
      <c r="F1191" s="65">
        <v>117.86799999999999</v>
      </c>
    </row>
    <row r="1192" spans="1:6" ht="30" x14ac:dyDescent="0.2">
      <c r="A1192" s="108">
        <v>19</v>
      </c>
      <c r="B1192" s="31" t="s">
        <v>102</v>
      </c>
      <c r="C1192" s="68" t="s">
        <v>12</v>
      </c>
      <c r="D1192" s="89">
        <v>6.86</v>
      </c>
      <c r="E1192" s="16">
        <v>180.98</v>
      </c>
      <c r="F1192" s="65">
        <v>1241.5228</v>
      </c>
    </row>
    <row r="1193" spans="1:6" ht="30" x14ac:dyDescent="0.2">
      <c r="A1193" s="107">
        <v>20</v>
      </c>
      <c r="B1193" s="22" t="s">
        <v>103</v>
      </c>
      <c r="C1193" s="23" t="s">
        <v>12</v>
      </c>
      <c r="D1193" s="89">
        <v>9.85</v>
      </c>
      <c r="E1193" s="30">
        <v>145.56</v>
      </c>
      <c r="F1193" s="65">
        <v>1433.7660000000001</v>
      </c>
    </row>
    <row r="1194" spans="1:6" ht="45" x14ac:dyDescent="0.2">
      <c r="A1194" s="108">
        <v>21</v>
      </c>
      <c r="B1194" s="92" t="s">
        <v>151</v>
      </c>
      <c r="C1194" s="68" t="s">
        <v>275</v>
      </c>
      <c r="D1194" s="89">
        <v>34.32</v>
      </c>
      <c r="E1194" s="13">
        <v>40.200000000000003</v>
      </c>
      <c r="F1194" s="65">
        <v>1379.6640000000002</v>
      </c>
    </row>
    <row r="1195" spans="1:6" ht="15" x14ac:dyDescent="0.2">
      <c r="A1195" s="107">
        <v>22</v>
      </c>
      <c r="B1195" s="67" t="s">
        <v>65</v>
      </c>
      <c r="C1195" s="106" t="s">
        <v>5</v>
      </c>
      <c r="D1195" s="89">
        <v>194</v>
      </c>
      <c r="E1195" s="19">
        <v>3.15</v>
      </c>
      <c r="F1195" s="65">
        <v>611.1</v>
      </c>
    </row>
    <row r="1196" spans="1:6" ht="15" x14ac:dyDescent="0.2">
      <c r="A1196" s="107"/>
      <c r="B1196" s="69"/>
      <c r="C1196" s="70"/>
      <c r="D1196" s="79"/>
      <c r="E1196" s="71"/>
      <c r="F1196" s="65"/>
    </row>
    <row r="1197" spans="1:6" ht="15" x14ac:dyDescent="0.25">
      <c r="A1197" s="62" t="s">
        <v>43</v>
      </c>
      <c r="B1197" s="62" t="s">
        <v>44</v>
      </c>
      <c r="C1197" s="63"/>
      <c r="D1197" s="88"/>
      <c r="E1197" s="88"/>
      <c r="F1197" s="65"/>
    </row>
    <row r="1198" spans="1:6" ht="15" x14ac:dyDescent="0.25">
      <c r="A1198" s="107">
        <v>1</v>
      </c>
      <c r="B1198" s="77" t="s">
        <v>23</v>
      </c>
      <c r="C1198" s="34" t="s">
        <v>5</v>
      </c>
      <c r="D1198" s="36">
        <v>87</v>
      </c>
      <c r="E1198" s="25">
        <v>22.18</v>
      </c>
      <c r="F1198" s="65">
        <v>1929.66</v>
      </c>
    </row>
    <row r="1199" spans="1:6" ht="15" x14ac:dyDescent="0.2">
      <c r="A1199" s="107">
        <v>2</v>
      </c>
      <c r="B1199" s="37" t="s">
        <v>24</v>
      </c>
      <c r="C1199" s="107" t="s">
        <v>6</v>
      </c>
      <c r="D1199" s="36">
        <v>2</v>
      </c>
      <c r="E1199" s="25">
        <v>34.450000000000003</v>
      </c>
      <c r="F1199" s="65">
        <v>68.900000000000006</v>
      </c>
    </row>
    <row r="1200" spans="1:6" ht="15" x14ac:dyDescent="0.2">
      <c r="A1200" s="107">
        <v>3</v>
      </c>
      <c r="B1200" s="45" t="s">
        <v>277</v>
      </c>
      <c r="C1200" s="107" t="s">
        <v>6</v>
      </c>
      <c r="D1200" s="36">
        <v>1</v>
      </c>
      <c r="E1200" s="89">
        <v>86.97</v>
      </c>
      <c r="F1200" s="65">
        <v>86.97</v>
      </c>
    </row>
    <row r="1201" spans="1:6" ht="15" x14ac:dyDescent="0.2">
      <c r="A1201" s="107">
        <v>4</v>
      </c>
      <c r="B1201" s="37" t="s">
        <v>21</v>
      </c>
      <c r="C1201" s="107" t="s">
        <v>6</v>
      </c>
      <c r="D1201" s="36">
        <v>3</v>
      </c>
      <c r="E1201" s="27">
        <v>25.6</v>
      </c>
      <c r="F1201" s="65">
        <v>76.800000000000011</v>
      </c>
    </row>
    <row r="1202" spans="1:6" ht="15" x14ac:dyDescent="0.2">
      <c r="A1202" s="107">
        <v>5</v>
      </c>
      <c r="B1202" s="37" t="s">
        <v>97</v>
      </c>
      <c r="C1202" s="107" t="s">
        <v>6</v>
      </c>
      <c r="D1202" s="36">
        <v>2</v>
      </c>
      <c r="E1202" s="89">
        <v>272.56</v>
      </c>
      <c r="F1202" s="65">
        <v>545.12</v>
      </c>
    </row>
    <row r="1203" spans="1:6" ht="15" x14ac:dyDescent="0.2">
      <c r="A1203" s="107">
        <v>6</v>
      </c>
      <c r="B1203" s="37" t="s">
        <v>98</v>
      </c>
      <c r="C1203" s="107" t="s">
        <v>6</v>
      </c>
      <c r="D1203" s="36">
        <v>3</v>
      </c>
      <c r="E1203" s="89">
        <v>256.11</v>
      </c>
      <c r="F1203" s="65">
        <v>768.33</v>
      </c>
    </row>
    <row r="1204" spans="1:6" ht="15" x14ac:dyDescent="0.2">
      <c r="A1204" s="107">
        <v>7</v>
      </c>
      <c r="B1204" s="37" t="s">
        <v>51</v>
      </c>
      <c r="C1204" s="107" t="s">
        <v>6</v>
      </c>
      <c r="D1204" s="36">
        <v>4</v>
      </c>
      <c r="E1204" s="25">
        <v>29.65</v>
      </c>
      <c r="F1204" s="65">
        <v>118.6</v>
      </c>
    </row>
    <row r="1205" spans="1:6" ht="15" x14ac:dyDescent="0.2">
      <c r="A1205" s="107">
        <v>8</v>
      </c>
      <c r="B1205" s="37" t="s">
        <v>80</v>
      </c>
      <c r="C1205" s="107" t="s">
        <v>5</v>
      </c>
      <c r="D1205" s="36">
        <v>87</v>
      </c>
      <c r="E1205" s="28">
        <v>1.73</v>
      </c>
      <c r="F1205" s="65">
        <v>150.51</v>
      </c>
    </row>
    <row r="1206" spans="1:6" ht="15" x14ac:dyDescent="0.2">
      <c r="A1206" s="107">
        <v>9</v>
      </c>
      <c r="B1206" s="37" t="s">
        <v>22</v>
      </c>
      <c r="C1206" s="107" t="s">
        <v>5</v>
      </c>
      <c r="D1206" s="36">
        <v>87</v>
      </c>
      <c r="E1206" s="28">
        <v>0.92</v>
      </c>
      <c r="F1206" s="65">
        <v>80.040000000000006</v>
      </c>
    </row>
    <row r="1207" spans="1:6" ht="15" x14ac:dyDescent="0.2">
      <c r="A1207" s="107">
        <v>10</v>
      </c>
      <c r="B1207" s="37" t="s">
        <v>16</v>
      </c>
      <c r="C1207" s="107" t="s">
        <v>5</v>
      </c>
      <c r="D1207" s="36">
        <v>87</v>
      </c>
      <c r="E1207" s="28">
        <v>0.71</v>
      </c>
      <c r="F1207" s="65">
        <v>61.769999999999996</v>
      </c>
    </row>
    <row r="1208" spans="1:6" ht="15" x14ac:dyDescent="0.2">
      <c r="A1208" s="107">
        <v>11</v>
      </c>
      <c r="B1208" s="37" t="s">
        <v>17</v>
      </c>
      <c r="C1208" s="107" t="s">
        <v>5</v>
      </c>
      <c r="D1208" s="36">
        <v>87</v>
      </c>
      <c r="E1208" s="28">
        <v>0.85</v>
      </c>
      <c r="F1208" s="65">
        <v>73.95</v>
      </c>
    </row>
    <row r="1209" spans="1:6" ht="15" x14ac:dyDescent="0.25">
      <c r="A1209" s="48"/>
      <c r="B1209" s="39"/>
      <c r="C1209" s="39"/>
      <c r="D1209" s="40"/>
      <c r="E1209" s="72" t="s">
        <v>81</v>
      </c>
      <c r="F1209" s="73">
        <v>19892.138400000003</v>
      </c>
    </row>
    <row r="1210" spans="1:6" ht="15" x14ac:dyDescent="0.2">
      <c r="A1210" s="39"/>
      <c r="B1210" s="39"/>
      <c r="C1210" s="39"/>
      <c r="E1210" s="74" t="s">
        <v>82</v>
      </c>
      <c r="F1210" s="73">
        <v>3978.4276800000007</v>
      </c>
    </row>
    <row r="1211" spans="1:6" ht="15" x14ac:dyDescent="0.25">
      <c r="A1211" s="49"/>
      <c r="B1211" s="91"/>
      <c r="C1211" s="91"/>
      <c r="D1211" s="86"/>
      <c r="E1211" s="75" t="s">
        <v>83</v>
      </c>
      <c r="F1211" s="73">
        <v>23870.566080000004</v>
      </c>
    </row>
    <row r="1213" spans="1:6" ht="14.25" x14ac:dyDescent="0.2">
      <c r="A1213" s="740" t="s">
        <v>223</v>
      </c>
      <c r="B1213" s="740"/>
      <c r="C1213" s="740"/>
      <c r="D1213" s="740"/>
      <c r="E1213" s="740"/>
      <c r="F1213" s="740"/>
    </row>
    <row r="1214" spans="1:6" ht="14.25" x14ac:dyDescent="0.2">
      <c r="A1214" s="740"/>
      <c r="B1214" s="740"/>
      <c r="C1214" s="740"/>
      <c r="D1214" s="740"/>
      <c r="E1214" s="740"/>
      <c r="F1214" s="740"/>
    </row>
    <row r="1215" spans="1:6" ht="14.25" x14ac:dyDescent="0.2">
      <c r="A1215" s="53" t="s">
        <v>1</v>
      </c>
      <c r="B1215" s="54" t="s">
        <v>2</v>
      </c>
      <c r="C1215" s="55" t="s">
        <v>3</v>
      </c>
      <c r="D1215" s="54" t="s">
        <v>9</v>
      </c>
      <c r="E1215" s="54" t="s">
        <v>13</v>
      </c>
      <c r="F1215" s="56" t="s">
        <v>15</v>
      </c>
    </row>
    <row r="1216" spans="1:6" ht="14.25" x14ac:dyDescent="0.2">
      <c r="A1216" s="57" t="s">
        <v>4</v>
      </c>
      <c r="B1216" s="58"/>
      <c r="C1216" s="59"/>
      <c r="D1216" s="58"/>
      <c r="E1216" s="60" t="s">
        <v>14</v>
      </c>
      <c r="F1216" s="61"/>
    </row>
    <row r="1217" spans="1:6" ht="15" x14ac:dyDescent="0.2">
      <c r="A1217" s="44">
        <v>1</v>
      </c>
      <c r="B1217" s="44">
        <v>2</v>
      </c>
      <c r="C1217" s="44">
        <v>3</v>
      </c>
      <c r="D1217" s="44">
        <v>4</v>
      </c>
      <c r="E1217" s="44">
        <v>5</v>
      </c>
      <c r="F1217" s="44">
        <v>6</v>
      </c>
    </row>
    <row r="1218" spans="1:6" ht="15" x14ac:dyDescent="0.25">
      <c r="A1218" s="62" t="s">
        <v>40</v>
      </c>
      <c r="B1218" s="62" t="s">
        <v>41</v>
      </c>
      <c r="C1218" s="63"/>
      <c r="D1218" s="87"/>
      <c r="E1218" s="87"/>
      <c r="F1218" s="64"/>
    </row>
    <row r="1219" spans="1:6" ht="15" x14ac:dyDescent="0.2">
      <c r="A1219" s="107">
        <v>1</v>
      </c>
      <c r="B1219" s="35" t="s">
        <v>48</v>
      </c>
      <c r="C1219" s="107" t="s">
        <v>5</v>
      </c>
      <c r="D1219" s="89">
        <v>278</v>
      </c>
      <c r="E1219" s="89">
        <v>3.55</v>
      </c>
      <c r="F1219" s="65">
        <v>986.9</v>
      </c>
    </row>
    <row r="1220" spans="1:6" ht="30" x14ac:dyDescent="0.2">
      <c r="A1220" s="107">
        <v>2</v>
      </c>
      <c r="B1220" s="35" t="s">
        <v>42</v>
      </c>
      <c r="C1220" s="107" t="s">
        <v>274</v>
      </c>
      <c r="D1220" s="89">
        <v>102.8</v>
      </c>
      <c r="E1220" s="89">
        <v>5.43</v>
      </c>
      <c r="F1220" s="65">
        <v>558.20399999999995</v>
      </c>
    </row>
    <row r="1221" spans="1:6" ht="15" x14ac:dyDescent="0.2">
      <c r="A1221" s="107">
        <v>3</v>
      </c>
      <c r="B1221" s="35" t="s">
        <v>0</v>
      </c>
      <c r="C1221" s="107" t="s">
        <v>5</v>
      </c>
      <c r="D1221" s="89">
        <v>10</v>
      </c>
      <c r="E1221" s="3">
        <v>5.88</v>
      </c>
      <c r="F1221" s="65">
        <v>58.8</v>
      </c>
    </row>
    <row r="1222" spans="1:6" ht="15" x14ac:dyDescent="0.2">
      <c r="A1222" s="107">
        <v>4</v>
      </c>
      <c r="B1222" s="35" t="s">
        <v>25</v>
      </c>
      <c r="C1222" s="107" t="s">
        <v>274</v>
      </c>
      <c r="D1222" s="89">
        <v>20</v>
      </c>
      <c r="E1222" s="3">
        <v>4.46</v>
      </c>
      <c r="F1222" s="65">
        <v>89.2</v>
      </c>
    </row>
    <row r="1223" spans="1:6" ht="30" x14ac:dyDescent="0.2">
      <c r="A1223" s="107">
        <v>5</v>
      </c>
      <c r="B1223" s="35" t="s">
        <v>96</v>
      </c>
      <c r="C1223" s="34" t="s">
        <v>275</v>
      </c>
      <c r="D1223" s="89">
        <v>12.28</v>
      </c>
      <c r="E1223" s="89">
        <v>16.91</v>
      </c>
      <c r="F1223" s="65">
        <v>207.65479999999999</v>
      </c>
    </row>
    <row r="1224" spans="1:6" ht="30" x14ac:dyDescent="0.2">
      <c r="A1224" s="737">
        <v>6</v>
      </c>
      <c r="B1224" s="35" t="s">
        <v>49</v>
      </c>
      <c r="C1224" s="34"/>
      <c r="D1224" s="89"/>
      <c r="E1224" s="90"/>
      <c r="F1224" s="65"/>
    </row>
    <row r="1225" spans="1:6" ht="15" x14ac:dyDescent="0.2">
      <c r="A1225" s="738"/>
      <c r="B1225" s="4" t="s">
        <v>104</v>
      </c>
      <c r="C1225" s="34" t="s">
        <v>275</v>
      </c>
      <c r="D1225" s="89">
        <v>143.58000000000001</v>
      </c>
      <c r="E1225" s="6">
        <v>6.78</v>
      </c>
      <c r="F1225" s="65">
        <v>973.47240000000011</v>
      </c>
    </row>
    <row r="1226" spans="1:6" ht="15" x14ac:dyDescent="0.2">
      <c r="A1226" s="739"/>
      <c r="B1226" s="5" t="s">
        <v>105</v>
      </c>
      <c r="C1226" s="34" t="s">
        <v>275</v>
      </c>
      <c r="D1226" s="89">
        <v>35.9</v>
      </c>
      <c r="E1226" s="7">
        <v>24.85</v>
      </c>
      <c r="F1226" s="65">
        <v>892.11500000000001</v>
      </c>
    </row>
    <row r="1227" spans="1:6" ht="30" x14ac:dyDescent="0.2">
      <c r="A1227" s="108">
        <v>7</v>
      </c>
      <c r="B1227" s="46" t="s">
        <v>26</v>
      </c>
      <c r="C1227" s="34" t="s">
        <v>275</v>
      </c>
      <c r="D1227" s="89">
        <v>35.9</v>
      </c>
      <c r="E1227" s="8">
        <v>6.49</v>
      </c>
      <c r="F1227" s="65">
        <v>232.99099999999999</v>
      </c>
    </row>
    <row r="1228" spans="1:6" ht="15" x14ac:dyDescent="0.2">
      <c r="A1228" s="107">
        <v>8</v>
      </c>
      <c r="B1228" s="47" t="s">
        <v>27</v>
      </c>
      <c r="C1228" s="34" t="s">
        <v>275</v>
      </c>
      <c r="D1228" s="89">
        <v>35.9</v>
      </c>
      <c r="E1228" s="9">
        <v>4.8899999999999997</v>
      </c>
      <c r="F1228" s="65">
        <v>175.55099999999999</v>
      </c>
    </row>
    <row r="1229" spans="1:6" ht="30" x14ac:dyDescent="0.2">
      <c r="A1229" s="108">
        <v>9</v>
      </c>
      <c r="B1229" s="43" t="s">
        <v>95</v>
      </c>
      <c r="C1229" s="34" t="s">
        <v>275</v>
      </c>
      <c r="D1229" s="89">
        <v>179.48</v>
      </c>
      <c r="E1229" s="10">
        <v>14.6</v>
      </c>
      <c r="F1229" s="65">
        <v>2620.4079999999999</v>
      </c>
    </row>
    <row r="1230" spans="1:6" ht="15" x14ac:dyDescent="0.2">
      <c r="A1230" s="107">
        <v>10</v>
      </c>
      <c r="B1230" s="37" t="s">
        <v>276</v>
      </c>
      <c r="C1230" s="107" t="s">
        <v>274</v>
      </c>
      <c r="D1230" s="89">
        <v>199.8</v>
      </c>
      <c r="E1230" s="11">
        <v>4.2300000000000004</v>
      </c>
      <c r="F1230" s="65">
        <v>845.15400000000011</v>
      </c>
    </row>
    <row r="1231" spans="1:6" ht="60" x14ac:dyDescent="0.2">
      <c r="A1231" s="108">
        <v>11</v>
      </c>
      <c r="B1231" s="84" t="s">
        <v>84</v>
      </c>
      <c r="C1231" s="34" t="s">
        <v>275</v>
      </c>
      <c r="D1231" s="89">
        <v>46.57</v>
      </c>
      <c r="E1231" s="12">
        <v>41.85</v>
      </c>
      <c r="F1231" s="65">
        <v>1948.9545000000001</v>
      </c>
    </row>
    <row r="1232" spans="1:6" ht="45" x14ac:dyDescent="0.2">
      <c r="A1232" s="107">
        <v>12</v>
      </c>
      <c r="B1232" s="85" t="s">
        <v>148</v>
      </c>
      <c r="C1232" s="34" t="s">
        <v>275</v>
      </c>
      <c r="D1232" s="89">
        <v>83.51</v>
      </c>
      <c r="E1232" s="13">
        <v>40.200000000000003</v>
      </c>
      <c r="F1232" s="65">
        <v>3357.1020000000003</v>
      </c>
    </row>
    <row r="1233" spans="1:6" ht="15" x14ac:dyDescent="0.2">
      <c r="A1233" s="108">
        <v>13</v>
      </c>
      <c r="B1233" s="37" t="s">
        <v>7</v>
      </c>
      <c r="C1233" s="107" t="s">
        <v>8</v>
      </c>
      <c r="D1233" s="36">
        <v>2</v>
      </c>
      <c r="E1233" s="14">
        <v>82.8</v>
      </c>
      <c r="F1233" s="65">
        <v>165.6</v>
      </c>
    </row>
    <row r="1234" spans="1:6" ht="15" x14ac:dyDescent="0.25">
      <c r="A1234" s="107">
        <v>14</v>
      </c>
      <c r="B1234" s="32" t="s">
        <v>106</v>
      </c>
      <c r="C1234" s="83" t="s">
        <v>5</v>
      </c>
      <c r="D1234" s="89">
        <v>10</v>
      </c>
      <c r="E1234" s="15">
        <v>35.97</v>
      </c>
      <c r="F1234" s="65">
        <v>359.7</v>
      </c>
    </row>
    <row r="1235" spans="1:6" ht="15" x14ac:dyDescent="0.2">
      <c r="A1235" s="108">
        <v>15</v>
      </c>
      <c r="B1235" s="38" t="s">
        <v>85</v>
      </c>
      <c r="C1235" s="107" t="s">
        <v>274</v>
      </c>
      <c r="D1235" s="89">
        <v>20</v>
      </c>
      <c r="E1235" s="15">
        <v>43.88</v>
      </c>
      <c r="F1235" s="65">
        <v>877.6</v>
      </c>
    </row>
    <row r="1236" spans="1:6" ht="30" x14ac:dyDescent="0.2">
      <c r="A1236" s="107">
        <v>16</v>
      </c>
      <c r="B1236" s="31" t="s">
        <v>101</v>
      </c>
      <c r="C1236" s="107" t="s">
        <v>12</v>
      </c>
      <c r="D1236" s="89">
        <v>9.8699999999999992</v>
      </c>
      <c r="E1236" s="16">
        <v>189.85</v>
      </c>
      <c r="F1236" s="65">
        <v>1873.8194999999998</v>
      </c>
    </row>
    <row r="1237" spans="1:6" ht="15" x14ac:dyDescent="0.2">
      <c r="A1237" s="108">
        <v>17</v>
      </c>
      <c r="B1237" s="31" t="s">
        <v>124</v>
      </c>
      <c r="C1237" s="107" t="s">
        <v>274</v>
      </c>
      <c r="D1237" s="89">
        <v>102.8</v>
      </c>
      <c r="E1237" s="16">
        <v>1.8</v>
      </c>
      <c r="F1237" s="65">
        <v>185.04</v>
      </c>
    </row>
    <row r="1238" spans="1:6" ht="15" x14ac:dyDescent="0.2">
      <c r="A1238" s="107">
        <v>18</v>
      </c>
      <c r="B1238" s="31" t="s">
        <v>125</v>
      </c>
      <c r="C1238" s="107" t="s">
        <v>274</v>
      </c>
      <c r="D1238" s="89">
        <v>102.8</v>
      </c>
      <c r="E1238" s="16">
        <v>1.58</v>
      </c>
      <c r="F1238" s="65">
        <v>162.42400000000001</v>
      </c>
    </row>
    <row r="1239" spans="1:6" ht="30" x14ac:dyDescent="0.2">
      <c r="A1239" s="108">
        <v>19</v>
      </c>
      <c r="B1239" s="31" t="s">
        <v>102</v>
      </c>
      <c r="C1239" s="68" t="s">
        <v>12</v>
      </c>
      <c r="D1239" s="89">
        <v>9.4600000000000009</v>
      </c>
      <c r="E1239" s="16">
        <v>180.98</v>
      </c>
      <c r="F1239" s="65">
        <v>1712.0708</v>
      </c>
    </row>
    <row r="1240" spans="1:6" ht="30" x14ac:dyDescent="0.2">
      <c r="A1240" s="107">
        <v>20</v>
      </c>
      <c r="B1240" s="22" t="s">
        <v>103</v>
      </c>
      <c r="C1240" s="23" t="s">
        <v>12</v>
      </c>
      <c r="D1240" s="89">
        <v>13.57</v>
      </c>
      <c r="E1240" s="30">
        <v>145.56</v>
      </c>
      <c r="F1240" s="65">
        <v>1975.2492</v>
      </c>
    </row>
    <row r="1241" spans="1:6" ht="45" x14ac:dyDescent="0.2">
      <c r="A1241" s="108">
        <v>21</v>
      </c>
      <c r="B1241" s="92" t="s">
        <v>151</v>
      </c>
      <c r="C1241" s="68" t="s">
        <v>275</v>
      </c>
      <c r="D1241" s="89">
        <v>47.29</v>
      </c>
      <c r="E1241" s="13">
        <v>40.200000000000003</v>
      </c>
      <c r="F1241" s="65">
        <v>1901.058</v>
      </c>
    </row>
    <row r="1242" spans="1:6" ht="15" x14ac:dyDescent="0.2">
      <c r="A1242" s="107">
        <v>22</v>
      </c>
      <c r="B1242" s="67" t="s">
        <v>65</v>
      </c>
      <c r="C1242" s="106" t="s">
        <v>5</v>
      </c>
      <c r="D1242" s="89">
        <v>278</v>
      </c>
      <c r="E1242" s="19">
        <v>3.15</v>
      </c>
      <c r="F1242" s="65">
        <v>875.69999999999993</v>
      </c>
    </row>
    <row r="1243" spans="1:6" ht="15" x14ac:dyDescent="0.2">
      <c r="A1243" s="107"/>
      <c r="B1243" s="69"/>
      <c r="C1243" s="70"/>
      <c r="D1243" s="79"/>
      <c r="E1243" s="71"/>
      <c r="F1243" s="65"/>
    </row>
    <row r="1244" spans="1:6" ht="15" x14ac:dyDescent="0.25">
      <c r="A1244" s="62" t="s">
        <v>43</v>
      </c>
      <c r="B1244" s="62" t="s">
        <v>44</v>
      </c>
      <c r="C1244" s="63"/>
      <c r="D1244" s="88"/>
      <c r="E1244" s="88"/>
      <c r="F1244" s="65"/>
    </row>
    <row r="1245" spans="1:6" ht="15" x14ac:dyDescent="0.25">
      <c r="A1245" s="107">
        <v>1</v>
      </c>
      <c r="B1245" s="77" t="s">
        <v>129</v>
      </c>
      <c r="C1245" s="34" t="s">
        <v>5</v>
      </c>
      <c r="D1245" s="36">
        <v>111</v>
      </c>
      <c r="E1245" s="25">
        <v>27.92</v>
      </c>
      <c r="F1245" s="65">
        <v>3099.1200000000003</v>
      </c>
    </row>
    <row r="1246" spans="1:6" ht="15" x14ac:dyDescent="0.2">
      <c r="A1246" s="107">
        <v>2</v>
      </c>
      <c r="B1246" s="37" t="s">
        <v>110</v>
      </c>
      <c r="C1246" s="107" t="s">
        <v>6</v>
      </c>
      <c r="D1246" s="36">
        <v>1</v>
      </c>
      <c r="E1246" s="89">
        <v>88.96</v>
      </c>
      <c r="F1246" s="65">
        <v>88.96</v>
      </c>
    </row>
    <row r="1247" spans="1:6" ht="15" x14ac:dyDescent="0.2">
      <c r="A1247" s="107">
        <v>3</v>
      </c>
      <c r="B1247" s="26" t="s">
        <v>131</v>
      </c>
      <c r="C1247" s="107" t="s">
        <v>6</v>
      </c>
      <c r="D1247" s="36">
        <v>2</v>
      </c>
      <c r="E1247" s="89">
        <v>75.42</v>
      </c>
      <c r="F1247" s="65">
        <v>150.84</v>
      </c>
    </row>
    <row r="1248" spans="1:6" ht="15" x14ac:dyDescent="0.2">
      <c r="A1248" s="107">
        <v>4</v>
      </c>
      <c r="B1248" s="45" t="s">
        <v>278</v>
      </c>
      <c r="C1248" s="107" t="s">
        <v>6</v>
      </c>
      <c r="D1248" s="36">
        <v>1</v>
      </c>
      <c r="E1248" s="89">
        <v>123.58</v>
      </c>
      <c r="F1248" s="65">
        <v>123.58</v>
      </c>
    </row>
    <row r="1249" spans="1:6" ht="15" x14ac:dyDescent="0.2">
      <c r="A1249" s="107">
        <v>5</v>
      </c>
      <c r="B1249" s="37" t="s">
        <v>114</v>
      </c>
      <c r="C1249" s="107" t="s">
        <v>6</v>
      </c>
      <c r="D1249" s="36">
        <v>2</v>
      </c>
      <c r="E1249" s="89">
        <v>29.75</v>
      </c>
      <c r="F1249" s="65">
        <v>59.5</v>
      </c>
    </row>
    <row r="1250" spans="1:6" ht="30" x14ac:dyDescent="0.25">
      <c r="A1250" s="107">
        <v>6</v>
      </c>
      <c r="B1250" s="81" t="s">
        <v>118</v>
      </c>
      <c r="C1250" s="107" t="s">
        <v>6</v>
      </c>
      <c r="D1250" s="36">
        <v>2</v>
      </c>
      <c r="E1250" s="17">
        <v>36.03</v>
      </c>
      <c r="F1250" s="65">
        <v>72.06</v>
      </c>
    </row>
    <row r="1251" spans="1:6" ht="15" x14ac:dyDescent="0.2">
      <c r="A1251" s="107">
        <v>7</v>
      </c>
      <c r="B1251" s="37" t="s">
        <v>21</v>
      </c>
      <c r="C1251" s="107" t="s">
        <v>6</v>
      </c>
      <c r="D1251" s="36">
        <v>2</v>
      </c>
      <c r="E1251" s="27">
        <v>25.6</v>
      </c>
      <c r="F1251" s="65">
        <v>51.2</v>
      </c>
    </row>
    <row r="1252" spans="1:6" ht="15" x14ac:dyDescent="0.2">
      <c r="A1252" s="107">
        <v>8</v>
      </c>
      <c r="B1252" s="37" t="s">
        <v>224</v>
      </c>
      <c r="C1252" s="107" t="s">
        <v>6</v>
      </c>
      <c r="D1252" s="36">
        <v>1</v>
      </c>
      <c r="E1252" s="89">
        <v>297.41000000000003</v>
      </c>
      <c r="F1252" s="65">
        <v>297.41000000000003</v>
      </c>
    </row>
    <row r="1253" spans="1:6" ht="15" x14ac:dyDescent="0.2">
      <c r="A1253" s="107">
        <v>9</v>
      </c>
      <c r="B1253" s="37" t="s">
        <v>161</v>
      </c>
      <c r="C1253" s="107" t="s">
        <v>6</v>
      </c>
      <c r="D1253" s="36">
        <v>4</v>
      </c>
      <c r="E1253" s="89">
        <v>289.58</v>
      </c>
      <c r="F1253" s="65">
        <v>1158.32</v>
      </c>
    </row>
    <row r="1254" spans="1:6" ht="15" x14ac:dyDescent="0.2">
      <c r="A1254" s="107">
        <v>10</v>
      </c>
      <c r="B1254" s="37" t="s">
        <v>146</v>
      </c>
      <c r="C1254" s="107" t="s">
        <v>6</v>
      </c>
      <c r="D1254" s="36">
        <v>2</v>
      </c>
      <c r="E1254" s="89">
        <v>285.56</v>
      </c>
      <c r="F1254" s="65">
        <v>571.12</v>
      </c>
    </row>
    <row r="1255" spans="1:6" ht="15" x14ac:dyDescent="0.2">
      <c r="A1255" s="107">
        <v>11</v>
      </c>
      <c r="B1255" s="37" t="s">
        <v>133</v>
      </c>
      <c r="C1255" s="107" t="s">
        <v>6</v>
      </c>
      <c r="D1255" s="36">
        <v>3</v>
      </c>
      <c r="E1255" s="27">
        <v>276.11</v>
      </c>
      <c r="F1255" s="65">
        <v>828.33</v>
      </c>
    </row>
    <row r="1256" spans="1:6" ht="15" x14ac:dyDescent="0.2">
      <c r="A1256" s="107">
        <v>12</v>
      </c>
      <c r="B1256" s="37" t="s">
        <v>132</v>
      </c>
      <c r="C1256" s="107" t="s">
        <v>6</v>
      </c>
      <c r="D1256" s="36">
        <v>6</v>
      </c>
      <c r="E1256" s="25">
        <v>35.89</v>
      </c>
      <c r="F1256" s="65">
        <v>215.34</v>
      </c>
    </row>
    <row r="1257" spans="1:6" ht="15" x14ac:dyDescent="0.2">
      <c r="A1257" s="107">
        <v>13</v>
      </c>
      <c r="B1257" s="37" t="s">
        <v>80</v>
      </c>
      <c r="C1257" s="107" t="s">
        <v>5</v>
      </c>
      <c r="D1257" s="36">
        <v>111</v>
      </c>
      <c r="E1257" s="28">
        <v>1.73</v>
      </c>
      <c r="F1257" s="65">
        <v>192.03</v>
      </c>
    </row>
    <row r="1258" spans="1:6" ht="15" x14ac:dyDescent="0.2">
      <c r="A1258" s="107">
        <v>14</v>
      </c>
      <c r="B1258" s="37" t="s">
        <v>22</v>
      </c>
      <c r="C1258" s="107" t="s">
        <v>5</v>
      </c>
      <c r="D1258" s="36">
        <v>111</v>
      </c>
      <c r="E1258" s="28">
        <v>0.92</v>
      </c>
      <c r="F1258" s="65">
        <v>102.12</v>
      </c>
    </row>
    <row r="1259" spans="1:6" ht="15" x14ac:dyDescent="0.2">
      <c r="A1259" s="107">
        <v>15</v>
      </c>
      <c r="B1259" s="37" t="s">
        <v>16</v>
      </c>
      <c r="C1259" s="107" t="s">
        <v>5</v>
      </c>
      <c r="D1259" s="36">
        <v>111</v>
      </c>
      <c r="E1259" s="28">
        <v>0.71</v>
      </c>
      <c r="F1259" s="65">
        <v>78.81</v>
      </c>
    </row>
    <row r="1260" spans="1:6" ht="15" x14ac:dyDescent="0.2">
      <c r="A1260" s="107">
        <v>16</v>
      </c>
      <c r="B1260" s="37" t="s">
        <v>17</v>
      </c>
      <c r="C1260" s="107" t="s">
        <v>5</v>
      </c>
      <c r="D1260" s="36">
        <v>111</v>
      </c>
      <c r="E1260" s="28">
        <v>0.85</v>
      </c>
      <c r="F1260" s="65">
        <v>94.35</v>
      </c>
    </row>
    <row r="1261" spans="1:6" ht="15" x14ac:dyDescent="0.25">
      <c r="A1261" s="48"/>
      <c r="B1261" s="39"/>
      <c r="C1261" s="39"/>
      <c r="D1261" s="40"/>
      <c r="E1261" s="72" t="s">
        <v>81</v>
      </c>
      <c r="F1261" s="73">
        <v>30217.858200000002</v>
      </c>
    </row>
    <row r="1262" spans="1:6" ht="15" x14ac:dyDescent="0.2">
      <c r="A1262" s="39"/>
      <c r="B1262" s="39"/>
      <c r="C1262" s="39"/>
      <c r="E1262" s="74" t="s">
        <v>82</v>
      </c>
      <c r="F1262" s="73">
        <v>6043.571640000001</v>
      </c>
    </row>
    <row r="1263" spans="1:6" ht="15" x14ac:dyDescent="0.25">
      <c r="A1263" s="49"/>
      <c r="B1263" s="91"/>
      <c r="C1263" s="91"/>
      <c r="D1263" s="86"/>
      <c r="E1263" s="75" t="s">
        <v>83</v>
      </c>
      <c r="F1263" s="73">
        <v>36261.429840000004</v>
      </c>
    </row>
    <row r="1265" spans="1:6" ht="14.25" x14ac:dyDescent="0.2">
      <c r="A1265" s="740" t="s">
        <v>229</v>
      </c>
      <c r="B1265" s="740"/>
      <c r="C1265" s="740"/>
      <c r="D1265" s="740"/>
      <c r="E1265" s="740"/>
      <c r="F1265" s="740"/>
    </row>
    <row r="1266" spans="1:6" ht="14.25" x14ac:dyDescent="0.2">
      <c r="A1266" s="740"/>
      <c r="B1266" s="740"/>
      <c r="C1266" s="740"/>
      <c r="D1266" s="740"/>
      <c r="E1266" s="740"/>
      <c r="F1266" s="740"/>
    </row>
    <row r="1267" spans="1:6" ht="14.25" x14ac:dyDescent="0.2">
      <c r="A1267" s="53" t="s">
        <v>1</v>
      </c>
      <c r="B1267" s="54" t="s">
        <v>2</v>
      </c>
      <c r="C1267" s="55" t="s">
        <v>3</v>
      </c>
      <c r="D1267" s="54" t="s">
        <v>9</v>
      </c>
      <c r="E1267" s="54" t="s">
        <v>13</v>
      </c>
      <c r="F1267" s="56" t="s">
        <v>15</v>
      </c>
    </row>
    <row r="1268" spans="1:6" ht="14.25" x14ac:dyDescent="0.2">
      <c r="A1268" s="57" t="s">
        <v>4</v>
      </c>
      <c r="B1268" s="58"/>
      <c r="C1268" s="59"/>
      <c r="D1268" s="58"/>
      <c r="E1268" s="60" t="s">
        <v>14</v>
      </c>
      <c r="F1268" s="61"/>
    </row>
    <row r="1269" spans="1:6" ht="15" x14ac:dyDescent="0.2">
      <c r="A1269" s="44">
        <v>1</v>
      </c>
      <c r="B1269" s="44">
        <v>2</v>
      </c>
      <c r="C1269" s="44">
        <v>3</v>
      </c>
      <c r="D1269" s="44">
        <v>4</v>
      </c>
      <c r="E1269" s="44">
        <v>5</v>
      </c>
      <c r="F1269" s="44">
        <v>6</v>
      </c>
    </row>
    <row r="1270" spans="1:6" ht="15" x14ac:dyDescent="0.25">
      <c r="A1270" s="62" t="s">
        <v>40</v>
      </c>
      <c r="B1270" s="62" t="s">
        <v>41</v>
      </c>
      <c r="C1270" s="63"/>
      <c r="D1270" s="87"/>
      <c r="E1270" s="87"/>
      <c r="F1270" s="64"/>
    </row>
    <row r="1271" spans="1:6" ht="15" x14ac:dyDescent="0.2">
      <c r="A1271" s="107">
        <v>1</v>
      </c>
      <c r="B1271" s="35" t="s">
        <v>48</v>
      </c>
      <c r="C1271" s="107" t="s">
        <v>5</v>
      </c>
      <c r="D1271" s="89">
        <v>464</v>
      </c>
      <c r="E1271" s="89">
        <v>3.55</v>
      </c>
      <c r="F1271" s="65">
        <v>1647.1999999999998</v>
      </c>
    </row>
    <row r="1272" spans="1:6" ht="30" x14ac:dyDescent="0.2">
      <c r="A1272" s="107">
        <v>2</v>
      </c>
      <c r="B1272" s="35" t="s">
        <v>42</v>
      </c>
      <c r="C1272" s="107" t="s">
        <v>274</v>
      </c>
      <c r="D1272" s="89">
        <v>182</v>
      </c>
      <c r="E1272" s="89">
        <v>5.43</v>
      </c>
      <c r="F1272" s="65">
        <v>988.26</v>
      </c>
    </row>
    <row r="1273" spans="1:6" ht="15" x14ac:dyDescent="0.2">
      <c r="A1273" s="107">
        <v>3</v>
      </c>
      <c r="B1273" s="35" t="s">
        <v>0</v>
      </c>
      <c r="C1273" s="107" t="s">
        <v>5</v>
      </c>
      <c r="D1273" s="89">
        <v>11</v>
      </c>
      <c r="E1273" s="3">
        <v>5.88</v>
      </c>
      <c r="F1273" s="65">
        <v>64.679999999999993</v>
      </c>
    </row>
    <row r="1274" spans="1:6" ht="15" x14ac:dyDescent="0.2">
      <c r="A1274" s="107">
        <v>4</v>
      </c>
      <c r="B1274" s="35" t="s">
        <v>25</v>
      </c>
      <c r="C1274" s="107" t="s">
        <v>274</v>
      </c>
      <c r="D1274" s="89">
        <v>16.5</v>
      </c>
      <c r="E1274" s="3">
        <v>4.46</v>
      </c>
      <c r="F1274" s="65">
        <v>73.59</v>
      </c>
    </row>
    <row r="1275" spans="1:6" ht="30" x14ac:dyDescent="0.2">
      <c r="A1275" s="107">
        <v>5</v>
      </c>
      <c r="B1275" s="35" t="s">
        <v>96</v>
      </c>
      <c r="C1275" s="34" t="s">
        <v>275</v>
      </c>
      <c r="D1275" s="89">
        <v>20.13</v>
      </c>
      <c r="E1275" s="89">
        <v>16.91</v>
      </c>
      <c r="F1275" s="65">
        <v>340.39830000000001</v>
      </c>
    </row>
    <row r="1276" spans="1:6" ht="30" x14ac:dyDescent="0.2">
      <c r="A1276" s="737">
        <v>6</v>
      </c>
      <c r="B1276" s="35" t="s">
        <v>49</v>
      </c>
      <c r="C1276" s="34"/>
      <c r="D1276" s="89"/>
      <c r="E1276" s="90"/>
      <c r="F1276" s="65"/>
    </row>
    <row r="1277" spans="1:6" ht="15" x14ac:dyDescent="0.2">
      <c r="A1277" s="738"/>
      <c r="B1277" s="4" t="s">
        <v>104</v>
      </c>
      <c r="C1277" s="34" t="s">
        <v>275</v>
      </c>
      <c r="D1277" s="89">
        <v>244.86</v>
      </c>
      <c r="E1277" s="6">
        <v>6.78</v>
      </c>
      <c r="F1277" s="65">
        <v>1660.1508000000001</v>
      </c>
    </row>
    <row r="1278" spans="1:6" ht="15" x14ac:dyDescent="0.2">
      <c r="A1278" s="738"/>
      <c r="B1278" s="5" t="s">
        <v>105</v>
      </c>
      <c r="C1278" s="34" t="s">
        <v>275</v>
      </c>
      <c r="D1278" s="89">
        <v>61.22</v>
      </c>
      <c r="E1278" s="7">
        <v>24.85</v>
      </c>
      <c r="F1278" s="65">
        <v>1521.317</v>
      </c>
    </row>
    <row r="1279" spans="1:6" ht="30" x14ac:dyDescent="0.2">
      <c r="A1279" s="107">
        <v>7</v>
      </c>
      <c r="B1279" s="46" t="s">
        <v>26</v>
      </c>
      <c r="C1279" s="34" t="s">
        <v>275</v>
      </c>
      <c r="D1279" s="89">
        <v>61.22</v>
      </c>
      <c r="E1279" s="8">
        <v>6.49</v>
      </c>
      <c r="F1279" s="65">
        <v>397.31780000000003</v>
      </c>
    </row>
    <row r="1280" spans="1:6" ht="15" x14ac:dyDescent="0.2">
      <c r="A1280" s="107">
        <v>8</v>
      </c>
      <c r="B1280" s="47" t="s">
        <v>27</v>
      </c>
      <c r="C1280" s="34" t="s">
        <v>275</v>
      </c>
      <c r="D1280" s="89">
        <v>61.22</v>
      </c>
      <c r="E1280" s="9">
        <v>4.8899999999999997</v>
      </c>
      <c r="F1280" s="65">
        <v>299.36579999999998</v>
      </c>
    </row>
    <row r="1281" spans="1:6" ht="30" x14ac:dyDescent="0.2">
      <c r="A1281" s="107">
        <v>9</v>
      </c>
      <c r="B1281" s="43" t="s">
        <v>95</v>
      </c>
      <c r="C1281" s="34" t="s">
        <v>275</v>
      </c>
      <c r="D1281" s="89">
        <v>306.08</v>
      </c>
      <c r="E1281" s="10">
        <v>14.6</v>
      </c>
      <c r="F1281" s="65">
        <v>4468.768</v>
      </c>
    </row>
    <row r="1282" spans="1:6" ht="15" x14ac:dyDescent="0.2">
      <c r="A1282" s="107">
        <v>10</v>
      </c>
      <c r="B1282" s="37" t="s">
        <v>276</v>
      </c>
      <c r="C1282" s="107" t="s">
        <v>274</v>
      </c>
      <c r="D1282" s="89">
        <v>396</v>
      </c>
      <c r="E1282" s="11">
        <v>4.2300000000000004</v>
      </c>
      <c r="F1282" s="65">
        <v>1675.0800000000002</v>
      </c>
    </row>
    <row r="1283" spans="1:6" ht="60" x14ac:dyDescent="0.2">
      <c r="A1283" s="107">
        <v>11</v>
      </c>
      <c r="B1283" s="84" t="s">
        <v>84</v>
      </c>
      <c r="C1283" s="34" t="s">
        <v>275</v>
      </c>
      <c r="D1283" s="89">
        <v>83.96</v>
      </c>
      <c r="E1283" s="12">
        <v>41.85</v>
      </c>
      <c r="F1283" s="65">
        <v>3513.7259999999997</v>
      </c>
    </row>
    <row r="1284" spans="1:6" ht="45" x14ac:dyDescent="0.2">
      <c r="A1284" s="107">
        <v>12</v>
      </c>
      <c r="B1284" s="85" t="s">
        <v>149</v>
      </c>
      <c r="C1284" s="34" t="s">
        <v>275</v>
      </c>
      <c r="D1284" s="89">
        <v>133.04</v>
      </c>
      <c r="E1284" s="13">
        <v>40.200000000000003</v>
      </c>
      <c r="F1284" s="65">
        <v>5348.2079999999996</v>
      </c>
    </row>
    <row r="1285" spans="1:6" ht="15" x14ac:dyDescent="0.2">
      <c r="A1285" s="107">
        <v>13</v>
      </c>
      <c r="B1285" s="37" t="s">
        <v>7</v>
      </c>
      <c r="C1285" s="107" t="s">
        <v>8</v>
      </c>
      <c r="D1285" s="36">
        <v>4</v>
      </c>
      <c r="E1285" s="14">
        <v>82.8</v>
      </c>
      <c r="F1285" s="65">
        <v>331.2</v>
      </c>
    </row>
    <row r="1286" spans="1:6" ht="15" x14ac:dyDescent="0.25">
      <c r="A1286" s="107">
        <v>14</v>
      </c>
      <c r="B1286" s="32" t="s">
        <v>106</v>
      </c>
      <c r="C1286" s="83" t="s">
        <v>5</v>
      </c>
      <c r="D1286" s="89">
        <v>11</v>
      </c>
      <c r="E1286" s="15">
        <v>35.97</v>
      </c>
      <c r="F1286" s="65">
        <v>395.66999999999996</v>
      </c>
    </row>
    <row r="1287" spans="1:6" ht="15" x14ac:dyDescent="0.2">
      <c r="A1287" s="107">
        <v>15</v>
      </c>
      <c r="B1287" s="38" t="s">
        <v>85</v>
      </c>
      <c r="C1287" s="107" t="s">
        <v>274</v>
      </c>
      <c r="D1287" s="89">
        <v>16.5</v>
      </c>
      <c r="E1287" s="15">
        <v>43.88</v>
      </c>
      <c r="F1287" s="65">
        <v>724.0200000000001</v>
      </c>
    </row>
    <row r="1288" spans="1:6" ht="30" x14ac:dyDescent="0.2">
      <c r="A1288" s="107">
        <v>16</v>
      </c>
      <c r="B1288" s="31" t="s">
        <v>101</v>
      </c>
      <c r="C1288" s="107" t="s">
        <v>12</v>
      </c>
      <c r="D1288" s="89">
        <v>17.47</v>
      </c>
      <c r="E1288" s="16">
        <v>189.85</v>
      </c>
      <c r="F1288" s="65">
        <v>3316.6794999999997</v>
      </c>
    </row>
    <row r="1289" spans="1:6" ht="15" x14ac:dyDescent="0.2">
      <c r="A1289" s="107">
        <v>17</v>
      </c>
      <c r="B1289" s="31" t="s">
        <v>124</v>
      </c>
      <c r="C1289" s="107" t="s">
        <v>274</v>
      </c>
      <c r="D1289" s="89">
        <v>182</v>
      </c>
      <c r="E1289" s="16">
        <v>1.8</v>
      </c>
      <c r="F1289" s="65">
        <v>327.60000000000002</v>
      </c>
    </row>
    <row r="1290" spans="1:6" ht="15" x14ac:dyDescent="0.2">
      <c r="A1290" s="107">
        <v>18</v>
      </c>
      <c r="B1290" s="31" t="s">
        <v>125</v>
      </c>
      <c r="C1290" s="107" t="s">
        <v>274</v>
      </c>
      <c r="D1290" s="89">
        <v>182</v>
      </c>
      <c r="E1290" s="16">
        <v>1.58</v>
      </c>
      <c r="F1290" s="65">
        <v>287.56</v>
      </c>
    </row>
    <row r="1291" spans="1:6" ht="30" x14ac:dyDescent="0.2">
      <c r="A1291" s="107">
        <v>19</v>
      </c>
      <c r="B1291" s="31" t="s">
        <v>102</v>
      </c>
      <c r="C1291" s="68" t="s">
        <v>12</v>
      </c>
      <c r="D1291" s="89">
        <v>16.739999999999998</v>
      </c>
      <c r="E1291" s="16">
        <v>180.98</v>
      </c>
      <c r="F1291" s="65">
        <v>3029.6051999999995</v>
      </c>
    </row>
    <row r="1292" spans="1:6" ht="30" x14ac:dyDescent="0.2">
      <c r="A1292" s="107">
        <v>20</v>
      </c>
      <c r="B1292" s="22" t="s">
        <v>103</v>
      </c>
      <c r="C1292" s="23" t="s">
        <v>12</v>
      </c>
      <c r="D1292" s="89">
        <v>24.02</v>
      </c>
      <c r="E1292" s="30">
        <v>145.56</v>
      </c>
      <c r="F1292" s="65">
        <v>3496.3512000000001</v>
      </c>
    </row>
    <row r="1293" spans="1:6" ht="45" x14ac:dyDescent="0.2">
      <c r="A1293" s="107">
        <v>21</v>
      </c>
      <c r="B1293" s="92" t="s">
        <v>107</v>
      </c>
      <c r="C1293" s="68" t="s">
        <v>275</v>
      </c>
      <c r="D1293" s="89">
        <v>83.72</v>
      </c>
      <c r="E1293" s="13">
        <v>40.200000000000003</v>
      </c>
      <c r="F1293" s="65">
        <v>3365.5440000000003</v>
      </c>
    </row>
    <row r="1294" spans="1:6" ht="15" x14ac:dyDescent="0.2">
      <c r="A1294" s="107">
        <v>22</v>
      </c>
      <c r="B1294" s="67" t="s">
        <v>65</v>
      </c>
      <c r="C1294" s="106" t="s">
        <v>5</v>
      </c>
      <c r="D1294" s="89">
        <v>464</v>
      </c>
      <c r="E1294" s="19">
        <v>3.15</v>
      </c>
      <c r="F1294" s="65">
        <v>1461.6</v>
      </c>
    </row>
    <row r="1295" spans="1:6" ht="15" x14ac:dyDescent="0.2">
      <c r="A1295" s="107"/>
      <c r="B1295" s="69"/>
      <c r="C1295" s="70"/>
      <c r="D1295" s="79"/>
      <c r="E1295" s="71"/>
      <c r="F1295" s="65"/>
    </row>
    <row r="1296" spans="1:6" ht="15" x14ac:dyDescent="0.25">
      <c r="A1296" s="62" t="s">
        <v>43</v>
      </c>
      <c r="B1296" s="62" t="s">
        <v>44</v>
      </c>
      <c r="C1296" s="63"/>
      <c r="D1296" s="88"/>
      <c r="E1296" s="88"/>
      <c r="F1296" s="65"/>
    </row>
    <row r="1297" spans="1:6" ht="15" x14ac:dyDescent="0.25">
      <c r="A1297" s="107">
        <v>1</v>
      </c>
      <c r="B1297" s="77" t="s">
        <v>122</v>
      </c>
      <c r="C1297" s="34" t="s">
        <v>5</v>
      </c>
      <c r="D1297" s="36">
        <v>220</v>
      </c>
      <c r="E1297" s="89">
        <v>44.89</v>
      </c>
      <c r="F1297" s="65">
        <v>9875.7999999999993</v>
      </c>
    </row>
    <row r="1298" spans="1:6" ht="15" x14ac:dyDescent="0.2">
      <c r="A1298" s="107">
        <v>5</v>
      </c>
      <c r="B1298" s="26" t="s">
        <v>86</v>
      </c>
      <c r="C1298" s="107" t="s">
        <v>6</v>
      </c>
      <c r="D1298" s="36">
        <v>1</v>
      </c>
      <c r="E1298" s="89">
        <v>157.25</v>
      </c>
      <c r="F1298" s="65">
        <v>157.25</v>
      </c>
    </row>
    <row r="1299" spans="1:6" ht="15" x14ac:dyDescent="0.2">
      <c r="A1299" s="107">
        <v>10</v>
      </c>
      <c r="B1299" s="37" t="s">
        <v>113</v>
      </c>
      <c r="C1299" s="78" t="s">
        <v>6</v>
      </c>
      <c r="D1299" s="36">
        <v>1</v>
      </c>
      <c r="E1299" s="29">
        <v>42.97</v>
      </c>
      <c r="F1299" s="65">
        <v>42.97</v>
      </c>
    </row>
    <row r="1300" spans="1:6" ht="15" x14ac:dyDescent="0.2">
      <c r="A1300" s="107">
        <v>12</v>
      </c>
      <c r="B1300" s="37" t="s">
        <v>18</v>
      </c>
      <c r="C1300" s="78" t="s">
        <v>6</v>
      </c>
      <c r="D1300" s="36">
        <v>1</v>
      </c>
      <c r="E1300" s="25">
        <v>26.13</v>
      </c>
      <c r="F1300" s="65">
        <v>26.13</v>
      </c>
    </row>
    <row r="1301" spans="1:6" ht="30" x14ac:dyDescent="0.2">
      <c r="A1301" s="107">
        <v>15</v>
      </c>
      <c r="B1301" s="43" t="s">
        <v>19</v>
      </c>
      <c r="C1301" s="107" t="s">
        <v>6</v>
      </c>
      <c r="D1301" s="36">
        <v>1</v>
      </c>
      <c r="E1301" s="18">
        <v>460.86</v>
      </c>
      <c r="F1301" s="65">
        <v>460.86</v>
      </c>
    </row>
    <row r="1302" spans="1:6" ht="30" x14ac:dyDescent="0.25">
      <c r="A1302" s="107">
        <v>16</v>
      </c>
      <c r="B1302" s="81" t="s">
        <v>117</v>
      </c>
      <c r="C1302" s="107" t="s">
        <v>6</v>
      </c>
      <c r="D1302" s="36">
        <v>1</v>
      </c>
      <c r="E1302" s="17">
        <v>56.28</v>
      </c>
      <c r="F1302" s="65">
        <v>56.28</v>
      </c>
    </row>
    <row r="1303" spans="1:6" ht="30" x14ac:dyDescent="0.25">
      <c r="A1303" s="107">
        <v>18</v>
      </c>
      <c r="B1303" s="81" t="s">
        <v>45</v>
      </c>
      <c r="C1303" s="107" t="s">
        <v>6</v>
      </c>
      <c r="D1303" s="36">
        <v>1</v>
      </c>
      <c r="E1303" s="17">
        <v>29.36</v>
      </c>
      <c r="F1303" s="65">
        <v>29.36</v>
      </c>
    </row>
    <row r="1304" spans="1:6" ht="15" x14ac:dyDescent="0.2">
      <c r="A1304" s="107">
        <v>19</v>
      </c>
      <c r="B1304" s="37" t="s">
        <v>20</v>
      </c>
      <c r="C1304" s="107" t="s">
        <v>6</v>
      </c>
      <c r="D1304" s="36">
        <v>1</v>
      </c>
      <c r="E1304" s="21">
        <v>870.85</v>
      </c>
      <c r="F1304" s="65">
        <v>870.85</v>
      </c>
    </row>
    <row r="1305" spans="1:6" ht="15" x14ac:dyDescent="0.2">
      <c r="A1305" s="107">
        <v>21</v>
      </c>
      <c r="B1305" s="37" t="s">
        <v>21</v>
      </c>
      <c r="C1305" s="107" t="s">
        <v>6</v>
      </c>
      <c r="D1305" s="36">
        <v>2</v>
      </c>
      <c r="E1305" s="27">
        <v>25.6</v>
      </c>
      <c r="F1305" s="65">
        <v>51.2</v>
      </c>
    </row>
    <row r="1306" spans="1:6" ht="15" x14ac:dyDescent="0.2">
      <c r="A1306" s="107">
        <v>24</v>
      </c>
      <c r="B1306" s="37" t="s">
        <v>231</v>
      </c>
      <c r="C1306" s="107" t="s">
        <v>6</v>
      </c>
      <c r="D1306" s="36">
        <v>5</v>
      </c>
      <c r="E1306" s="89">
        <v>372.45</v>
      </c>
      <c r="F1306" s="65">
        <v>1862.25</v>
      </c>
    </row>
    <row r="1307" spans="1:6" ht="15" x14ac:dyDescent="0.2">
      <c r="A1307" s="107">
        <v>25</v>
      </c>
      <c r="B1307" s="37" t="s">
        <v>155</v>
      </c>
      <c r="C1307" s="107" t="s">
        <v>6</v>
      </c>
      <c r="D1307" s="36">
        <v>4</v>
      </c>
      <c r="E1307" s="89">
        <v>355.89</v>
      </c>
      <c r="F1307" s="65">
        <v>1423.56</v>
      </c>
    </row>
    <row r="1308" spans="1:6" ht="15" x14ac:dyDescent="0.2">
      <c r="A1308" s="107">
        <v>26</v>
      </c>
      <c r="B1308" s="37" t="s">
        <v>230</v>
      </c>
      <c r="C1308" s="107" t="s">
        <v>6</v>
      </c>
      <c r="D1308" s="36">
        <v>2</v>
      </c>
      <c r="E1308" s="89">
        <v>344.36</v>
      </c>
      <c r="F1308" s="65">
        <v>688.72</v>
      </c>
    </row>
    <row r="1309" spans="1:6" ht="15" x14ac:dyDescent="0.2">
      <c r="A1309" s="107">
        <v>27</v>
      </c>
      <c r="B1309" s="37" t="s">
        <v>120</v>
      </c>
      <c r="C1309" s="107" t="s">
        <v>6</v>
      </c>
      <c r="D1309" s="36">
        <v>1</v>
      </c>
      <c r="E1309" s="89">
        <v>51.45</v>
      </c>
      <c r="F1309" s="65">
        <v>51.45</v>
      </c>
    </row>
    <row r="1310" spans="1:6" ht="15" x14ac:dyDescent="0.2">
      <c r="A1310" s="107">
        <v>28</v>
      </c>
      <c r="B1310" s="37" t="s">
        <v>51</v>
      </c>
      <c r="C1310" s="107" t="s">
        <v>6</v>
      </c>
      <c r="D1310" s="36">
        <v>12</v>
      </c>
      <c r="E1310" s="25">
        <v>29.65</v>
      </c>
      <c r="F1310" s="65">
        <v>355.79999999999995</v>
      </c>
    </row>
    <row r="1311" spans="1:6" ht="15" x14ac:dyDescent="0.2">
      <c r="A1311" s="107">
        <v>29</v>
      </c>
      <c r="B1311" s="37" t="s">
        <v>121</v>
      </c>
      <c r="C1311" s="107" t="s">
        <v>6</v>
      </c>
      <c r="D1311" s="36">
        <v>1</v>
      </c>
      <c r="E1311" s="89">
        <v>25.63</v>
      </c>
      <c r="F1311" s="65">
        <v>25.63</v>
      </c>
    </row>
    <row r="1312" spans="1:6" ht="15" x14ac:dyDescent="0.2">
      <c r="A1312" s="107">
        <v>30</v>
      </c>
      <c r="B1312" s="37" t="s">
        <v>80</v>
      </c>
      <c r="C1312" s="107" t="s">
        <v>5</v>
      </c>
      <c r="D1312" s="36">
        <v>220</v>
      </c>
      <c r="E1312" s="28">
        <v>1.73</v>
      </c>
      <c r="F1312" s="65">
        <v>380.6</v>
      </c>
    </row>
    <row r="1313" spans="1:6" ht="15" x14ac:dyDescent="0.2">
      <c r="A1313" s="107">
        <v>31</v>
      </c>
      <c r="B1313" s="37" t="s">
        <v>22</v>
      </c>
      <c r="C1313" s="107" t="s">
        <v>5</v>
      </c>
      <c r="D1313" s="36">
        <v>220</v>
      </c>
      <c r="E1313" s="28">
        <v>0.92</v>
      </c>
      <c r="F1313" s="65">
        <v>202.4</v>
      </c>
    </row>
    <row r="1314" spans="1:6" ht="15" x14ac:dyDescent="0.2">
      <c r="A1314" s="107">
        <v>32</v>
      </c>
      <c r="B1314" s="37" t="s">
        <v>16</v>
      </c>
      <c r="C1314" s="107" t="s">
        <v>5</v>
      </c>
      <c r="D1314" s="36">
        <v>220</v>
      </c>
      <c r="E1314" s="28">
        <v>0.71</v>
      </c>
      <c r="F1314" s="65">
        <v>156.19999999999999</v>
      </c>
    </row>
    <row r="1315" spans="1:6" ht="15" x14ac:dyDescent="0.2">
      <c r="A1315" s="107">
        <v>33</v>
      </c>
      <c r="B1315" s="37" t="s">
        <v>17</v>
      </c>
      <c r="C1315" s="107" t="s">
        <v>5</v>
      </c>
      <c r="D1315" s="36">
        <v>220</v>
      </c>
      <c r="E1315" s="28">
        <v>0.85</v>
      </c>
      <c r="F1315" s="65">
        <v>187</v>
      </c>
    </row>
    <row r="1316" spans="1:6" ht="15" x14ac:dyDescent="0.2">
      <c r="A1316" s="48"/>
      <c r="B1316" s="39"/>
      <c r="C1316" s="39"/>
      <c r="D1316" s="40"/>
      <c r="E1316" s="110" t="s">
        <v>81</v>
      </c>
      <c r="F1316" s="73">
        <v>55638.201599999978</v>
      </c>
    </row>
    <row r="1317" spans="1:6" ht="15" x14ac:dyDescent="0.2">
      <c r="A1317" s="39"/>
      <c r="B1317" s="39"/>
      <c r="C1317" s="39"/>
      <c r="D1317" s="111"/>
      <c r="E1317" s="74" t="s">
        <v>82</v>
      </c>
      <c r="F1317" s="73">
        <v>11127.640319999997</v>
      </c>
    </row>
    <row r="1318" spans="1:6" ht="14.25" x14ac:dyDescent="0.2">
      <c r="A1318" s="49"/>
      <c r="B1318" s="91"/>
      <c r="C1318" s="91"/>
      <c r="D1318" s="86"/>
      <c r="E1318" s="112" t="s">
        <v>83</v>
      </c>
      <c r="F1318" s="73">
        <v>66765.841919999977</v>
      </c>
    </row>
    <row r="1320" spans="1:6" ht="14.25" x14ac:dyDescent="0.2">
      <c r="A1320" s="740" t="s">
        <v>232</v>
      </c>
      <c r="B1320" s="740"/>
      <c r="C1320" s="740"/>
      <c r="D1320" s="740"/>
      <c r="E1320" s="740"/>
      <c r="F1320" s="740"/>
    </row>
    <row r="1321" spans="1:6" ht="14.25" x14ac:dyDescent="0.2">
      <c r="A1321" s="740"/>
      <c r="B1321" s="740"/>
      <c r="C1321" s="740"/>
      <c r="D1321" s="740"/>
      <c r="E1321" s="740"/>
      <c r="F1321" s="740"/>
    </row>
    <row r="1322" spans="1:6" ht="14.25" x14ac:dyDescent="0.2">
      <c r="A1322" s="53" t="s">
        <v>1</v>
      </c>
      <c r="B1322" s="54" t="s">
        <v>2</v>
      </c>
      <c r="C1322" s="55" t="s">
        <v>3</v>
      </c>
      <c r="D1322" s="54" t="s">
        <v>9</v>
      </c>
      <c r="E1322" s="54" t="s">
        <v>13</v>
      </c>
      <c r="F1322" s="56" t="s">
        <v>15</v>
      </c>
    </row>
    <row r="1323" spans="1:6" ht="14.25" x14ac:dyDescent="0.2">
      <c r="A1323" s="57" t="s">
        <v>4</v>
      </c>
      <c r="B1323" s="58"/>
      <c r="C1323" s="59"/>
      <c r="D1323" s="58"/>
      <c r="E1323" s="60" t="s">
        <v>14</v>
      </c>
      <c r="F1323" s="61"/>
    </row>
    <row r="1324" spans="1:6" ht="15" x14ac:dyDescent="0.2">
      <c r="A1324" s="44">
        <v>1</v>
      </c>
      <c r="B1324" s="44">
        <v>2</v>
      </c>
      <c r="C1324" s="44">
        <v>3</v>
      </c>
      <c r="D1324" s="44">
        <v>4</v>
      </c>
      <c r="E1324" s="44">
        <v>5</v>
      </c>
      <c r="F1324" s="44">
        <v>6</v>
      </c>
    </row>
    <row r="1325" spans="1:6" ht="15" x14ac:dyDescent="0.25">
      <c r="A1325" s="62" t="s">
        <v>40</v>
      </c>
      <c r="B1325" s="62" t="s">
        <v>41</v>
      </c>
      <c r="C1325" s="63"/>
      <c r="D1325" s="87"/>
      <c r="E1325" s="87"/>
      <c r="F1325" s="64"/>
    </row>
    <row r="1326" spans="1:6" ht="15" x14ac:dyDescent="0.2">
      <c r="A1326" s="107">
        <v>1</v>
      </c>
      <c r="B1326" s="35" t="s">
        <v>48</v>
      </c>
      <c r="C1326" s="107" t="s">
        <v>5</v>
      </c>
      <c r="D1326" s="89">
        <v>370</v>
      </c>
      <c r="E1326" s="89">
        <v>3.55</v>
      </c>
      <c r="F1326" s="65">
        <v>1313.5</v>
      </c>
    </row>
    <row r="1327" spans="1:6" ht="30" x14ac:dyDescent="0.2">
      <c r="A1327" s="107">
        <v>2</v>
      </c>
      <c r="B1327" s="35" t="s">
        <v>42</v>
      </c>
      <c r="C1327" s="107" t="s">
        <v>274</v>
      </c>
      <c r="D1327" s="89">
        <v>140.5</v>
      </c>
      <c r="E1327" s="89">
        <v>5.43</v>
      </c>
      <c r="F1327" s="65">
        <v>762.91499999999996</v>
      </c>
    </row>
    <row r="1328" spans="1:6" ht="15" x14ac:dyDescent="0.2">
      <c r="A1328" s="107">
        <v>3</v>
      </c>
      <c r="B1328" s="35" t="s">
        <v>0</v>
      </c>
      <c r="C1328" s="107" t="s">
        <v>5</v>
      </c>
      <c r="D1328" s="89">
        <v>12</v>
      </c>
      <c r="E1328" s="3">
        <v>5.88</v>
      </c>
      <c r="F1328" s="65">
        <v>70.56</v>
      </c>
    </row>
    <row r="1329" spans="1:6" ht="15" x14ac:dyDescent="0.2">
      <c r="A1329" s="107">
        <v>4</v>
      </c>
      <c r="B1329" s="35" t="s">
        <v>25</v>
      </c>
      <c r="C1329" s="107" t="s">
        <v>274</v>
      </c>
      <c r="D1329" s="89">
        <v>18</v>
      </c>
      <c r="E1329" s="3">
        <v>4.46</v>
      </c>
      <c r="F1329" s="65">
        <v>80.28</v>
      </c>
    </row>
    <row r="1330" spans="1:6" ht="30" x14ac:dyDescent="0.2">
      <c r="A1330" s="107">
        <v>5</v>
      </c>
      <c r="B1330" s="35" t="s">
        <v>96</v>
      </c>
      <c r="C1330" s="34" t="s">
        <v>275</v>
      </c>
      <c r="D1330" s="89">
        <v>16.149999999999999</v>
      </c>
      <c r="E1330" s="89">
        <v>16.91</v>
      </c>
      <c r="F1330" s="65">
        <v>273.09649999999999</v>
      </c>
    </row>
    <row r="1331" spans="1:6" ht="30" x14ac:dyDescent="0.2">
      <c r="A1331" s="737">
        <v>6</v>
      </c>
      <c r="B1331" s="35" t="s">
        <v>49</v>
      </c>
      <c r="C1331" s="34"/>
      <c r="D1331" s="89"/>
      <c r="E1331" s="90"/>
      <c r="F1331" s="65"/>
    </row>
    <row r="1332" spans="1:6" ht="15" x14ac:dyDescent="0.2">
      <c r="A1332" s="738"/>
      <c r="B1332" s="4" t="s">
        <v>104</v>
      </c>
      <c r="C1332" s="34" t="s">
        <v>275</v>
      </c>
      <c r="D1332" s="89">
        <v>190.44</v>
      </c>
      <c r="E1332" s="6">
        <v>6.78</v>
      </c>
      <c r="F1332" s="65">
        <v>1291.1831999999999</v>
      </c>
    </row>
    <row r="1333" spans="1:6" ht="15" x14ac:dyDescent="0.2">
      <c r="A1333" s="739"/>
      <c r="B1333" s="5" t="s">
        <v>105</v>
      </c>
      <c r="C1333" s="34" t="s">
        <v>275</v>
      </c>
      <c r="D1333" s="89">
        <v>47.61</v>
      </c>
      <c r="E1333" s="7">
        <v>24.85</v>
      </c>
      <c r="F1333" s="65">
        <v>1183.1085</v>
      </c>
    </row>
    <row r="1334" spans="1:6" ht="30" x14ac:dyDescent="0.2">
      <c r="A1334" s="108">
        <v>7</v>
      </c>
      <c r="B1334" s="46" t="s">
        <v>26</v>
      </c>
      <c r="C1334" s="34" t="s">
        <v>275</v>
      </c>
      <c r="D1334" s="89">
        <v>47.61</v>
      </c>
      <c r="E1334" s="8">
        <v>6.49</v>
      </c>
      <c r="F1334" s="65">
        <v>308.9889</v>
      </c>
    </row>
    <row r="1335" spans="1:6" ht="15" x14ac:dyDescent="0.2">
      <c r="A1335" s="107">
        <v>8</v>
      </c>
      <c r="B1335" s="47" t="s">
        <v>27</v>
      </c>
      <c r="C1335" s="34" t="s">
        <v>275</v>
      </c>
      <c r="D1335" s="89">
        <v>47.61</v>
      </c>
      <c r="E1335" s="9">
        <v>4.8899999999999997</v>
      </c>
      <c r="F1335" s="65">
        <v>232.81289999999998</v>
      </c>
    </row>
    <row r="1336" spans="1:6" ht="30" x14ac:dyDescent="0.2">
      <c r="A1336" s="108">
        <v>9</v>
      </c>
      <c r="B1336" s="43" t="s">
        <v>95</v>
      </c>
      <c r="C1336" s="34" t="s">
        <v>275</v>
      </c>
      <c r="D1336" s="89">
        <v>238.05</v>
      </c>
      <c r="E1336" s="10">
        <v>14.6</v>
      </c>
      <c r="F1336" s="65">
        <v>3475.53</v>
      </c>
    </row>
    <row r="1337" spans="1:6" ht="15" x14ac:dyDescent="0.2">
      <c r="A1337" s="107">
        <v>10</v>
      </c>
      <c r="B1337" s="37" t="s">
        <v>276</v>
      </c>
      <c r="C1337" s="107" t="s">
        <v>274</v>
      </c>
      <c r="D1337" s="89">
        <v>288</v>
      </c>
      <c r="E1337" s="11">
        <v>4.2300000000000004</v>
      </c>
      <c r="F1337" s="65">
        <v>1218.2400000000002</v>
      </c>
    </row>
    <row r="1338" spans="1:6" ht="60" x14ac:dyDescent="0.2">
      <c r="A1338" s="108">
        <v>11</v>
      </c>
      <c r="B1338" s="84" t="s">
        <v>84</v>
      </c>
      <c r="C1338" s="34" t="s">
        <v>275</v>
      </c>
      <c r="D1338" s="89">
        <v>58.97</v>
      </c>
      <c r="E1338" s="12">
        <v>41.85</v>
      </c>
      <c r="F1338" s="65">
        <v>2467.8944999999999</v>
      </c>
    </row>
    <row r="1339" spans="1:6" ht="45" x14ac:dyDescent="0.2">
      <c r="A1339" s="107">
        <v>12</v>
      </c>
      <c r="B1339" s="85" t="s">
        <v>148</v>
      </c>
      <c r="C1339" s="34" t="s">
        <v>275</v>
      </c>
      <c r="D1339" s="89">
        <v>110.93</v>
      </c>
      <c r="E1339" s="13">
        <v>40.200000000000003</v>
      </c>
      <c r="F1339" s="65">
        <v>4459.3860000000004</v>
      </c>
    </row>
    <row r="1340" spans="1:6" ht="15" x14ac:dyDescent="0.2">
      <c r="A1340" s="108">
        <v>13</v>
      </c>
      <c r="B1340" s="37" t="s">
        <v>7</v>
      </c>
      <c r="C1340" s="107" t="s">
        <v>8</v>
      </c>
      <c r="D1340" s="36">
        <v>3</v>
      </c>
      <c r="E1340" s="14">
        <v>82.8</v>
      </c>
      <c r="F1340" s="65">
        <v>248.39999999999998</v>
      </c>
    </row>
    <row r="1341" spans="1:6" ht="15" x14ac:dyDescent="0.25">
      <c r="A1341" s="107">
        <v>14</v>
      </c>
      <c r="B1341" s="32" t="s">
        <v>106</v>
      </c>
      <c r="C1341" s="83" t="s">
        <v>5</v>
      </c>
      <c r="D1341" s="89">
        <v>12</v>
      </c>
      <c r="E1341" s="15">
        <v>35.97</v>
      </c>
      <c r="F1341" s="65">
        <v>431.64</v>
      </c>
    </row>
    <row r="1342" spans="1:6" ht="15" x14ac:dyDescent="0.2">
      <c r="A1342" s="108">
        <v>15</v>
      </c>
      <c r="B1342" s="38" t="s">
        <v>85</v>
      </c>
      <c r="C1342" s="107" t="s">
        <v>274</v>
      </c>
      <c r="D1342" s="89">
        <v>18</v>
      </c>
      <c r="E1342" s="15">
        <v>43.88</v>
      </c>
      <c r="F1342" s="65">
        <v>789.84</v>
      </c>
    </row>
    <row r="1343" spans="1:6" ht="30" x14ac:dyDescent="0.2">
      <c r="A1343" s="107">
        <v>16</v>
      </c>
      <c r="B1343" s="31" t="s">
        <v>101</v>
      </c>
      <c r="C1343" s="107" t="s">
        <v>12</v>
      </c>
      <c r="D1343" s="89">
        <v>13.49</v>
      </c>
      <c r="E1343" s="16">
        <v>189.85</v>
      </c>
      <c r="F1343" s="65">
        <v>2561.0765000000001</v>
      </c>
    </row>
    <row r="1344" spans="1:6" ht="15" x14ac:dyDescent="0.2">
      <c r="A1344" s="108">
        <v>17</v>
      </c>
      <c r="B1344" s="31" t="s">
        <v>124</v>
      </c>
      <c r="C1344" s="107" t="s">
        <v>274</v>
      </c>
      <c r="D1344" s="89">
        <v>140.5</v>
      </c>
      <c r="E1344" s="16">
        <v>1.8</v>
      </c>
      <c r="F1344" s="65">
        <v>252.9</v>
      </c>
    </row>
    <row r="1345" spans="1:6" ht="15" x14ac:dyDescent="0.2">
      <c r="A1345" s="107">
        <v>18</v>
      </c>
      <c r="B1345" s="31" t="s">
        <v>125</v>
      </c>
      <c r="C1345" s="107" t="s">
        <v>274</v>
      </c>
      <c r="D1345" s="89">
        <v>140.5</v>
      </c>
      <c r="E1345" s="16">
        <v>1.58</v>
      </c>
      <c r="F1345" s="65">
        <v>221.99</v>
      </c>
    </row>
    <row r="1346" spans="1:6" ht="30" x14ac:dyDescent="0.2">
      <c r="A1346" s="108">
        <v>19</v>
      </c>
      <c r="B1346" s="31" t="s">
        <v>102</v>
      </c>
      <c r="C1346" s="68" t="s">
        <v>12</v>
      </c>
      <c r="D1346" s="89">
        <v>12.93</v>
      </c>
      <c r="E1346" s="16">
        <v>180.98</v>
      </c>
      <c r="F1346" s="65">
        <v>2340.0713999999998</v>
      </c>
    </row>
    <row r="1347" spans="1:6" ht="30" x14ac:dyDescent="0.2">
      <c r="A1347" s="107">
        <v>20</v>
      </c>
      <c r="B1347" s="22" t="s">
        <v>103</v>
      </c>
      <c r="C1347" s="23" t="s">
        <v>12</v>
      </c>
      <c r="D1347" s="89">
        <v>18.55</v>
      </c>
      <c r="E1347" s="30">
        <v>145.56</v>
      </c>
      <c r="F1347" s="65">
        <v>2700.1379999999999</v>
      </c>
    </row>
    <row r="1348" spans="1:6" ht="45" x14ac:dyDescent="0.2">
      <c r="A1348" s="108">
        <v>21</v>
      </c>
      <c r="B1348" s="92" t="s">
        <v>151</v>
      </c>
      <c r="C1348" s="68" t="s">
        <v>275</v>
      </c>
      <c r="D1348" s="89">
        <v>64.63</v>
      </c>
      <c r="E1348" s="13">
        <v>40.200000000000003</v>
      </c>
      <c r="F1348" s="65">
        <v>2598.1260000000002</v>
      </c>
    </row>
    <row r="1349" spans="1:6" ht="15" x14ac:dyDescent="0.2">
      <c r="A1349" s="107">
        <v>22</v>
      </c>
      <c r="B1349" s="67" t="s">
        <v>65</v>
      </c>
      <c r="C1349" s="106" t="s">
        <v>5</v>
      </c>
      <c r="D1349" s="89">
        <v>370</v>
      </c>
      <c r="E1349" s="19">
        <v>3.15</v>
      </c>
      <c r="F1349" s="65">
        <v>1165.5</v>
      </c>
    </row>
    <row r="1350" spans="1:6" ht="15" x14ac:dyDescent="0.2">
      <c r="A1350" s="107"/>
      <c r="B1350" s="69"/>
      <c r="C1350" s="70"/>
      <c r="D1350" s="79"/>
      <c r="E1350" s="71"/>
      <c r="F1350" s="65"/>
    </row>
    <row r="1351" spans="1:6" ht="15" x14ac:dyDescent="0.25">
      <c r="A1351" s="62" t="s">
        <v>43</v>
      </c>
      <c r="B1351" s="62" t="s">
        <v>44</v>
      </c>
      <c r="C1351" s="63"/>
      <c r="D1351" s="88"/>
      <c r="E1351" s="88"/>
      <c r="F1351" s="65"/>
    </row>
    <row r="1352" spans="1:6" ht="15" x14ac:dyDescent="0.25">
      <c r="A1352" s="107">
        <v>1</v>
      </c>
      <c r="B1352" s="77" t="s">
        <v>23</v>
      </c>
      <c r="C1352" s="34" t="s">
        <v>5</v>
      </c>
      <c r="D1352" s="36">
        <v>160</v>
      </c>
      <c r="E1352" s="25">
        <v>22.18</v>
      </c>
      <c r="F1352" s="65">
        <v>3548.8</v>
      </c>
    </row>
    <row r="1353" spans="1:6" ht="15" x14ac:dyDescent="0.2">
      <c r="A1353" s="107">
        <v>2</v>
      </c>
      <c r="B1353" s="37" t="s">
        <v>24</v>
      </c>
      <c r="C1353" s="107" t="s">
        <v>6</v>
      </c>
      <c r="D1353" s="36">
        <v>1</v>
      </c>
      <c r="E1353" s="25">
        <v>69</v>
      </c>
      <c r="F1353" s="65">
        <v>69</v>
      </c>
    </row>
    <row r="1354" spans="1:6" ht="15" x14ac:dyDescent="0.2">
      <c r="A1354" s="107">
        <v>3</v>
      </c>
      <c r="B1354" s="26" t="s">
        <v>200</v>
      </c>
      <c r="C1354" s="107" t="s">
        <v>6</v>
      </c>
      <c r="D1354" s="36">
        <v>1</v>
      </c>
      <c r="E1354" s="89">
        <v>19.25</v>
      </c>
      <c r="F1354" s="65">
        <v>19.25</v>
      </c>
    </row>
    <row r="1355" spans="1:6" ht="15" x14ac:dyDescent="0.2">
      <c r="A1355" s="107">
        <v>4</v>
      </c>
      <c r="B1355" s="37" t="s">
        <v>114</v>
      </c>
      <c r="C1355" s="78" t="s">
        <v>6</v>
      </c>
      <c r="D1355" s="36">
        <v>1</v>
      </c>
      <c r="E1355" s="29">
        <v>29.75</v>
      </c>
      <c r="F1355" s="65">
        <v>29.75</v>
      </c>
    </row>
    <row r="1356" spans="1:6" ht="15" x14ac:dyDescent="0.2">
      <c r="A1356" s="107">
        <v>5</v>
      </c>
      <c r="B1356" s="37" t="s">
        <v>18</v>
      </c>
      <c r="C1356" s="78" t="s">
        <v>6</v>
      </c>
      <c r="D1356" s="36">
        <v>1</v>
      </c>
      <c r="E1356" s="25">
        <v>26.13</v>
      </c>
      <c r="F1356" s="65">
        <v>26.13</v>
      </c>
    </row>
    <row r="1357" spans="1:6" ht="30" x14ac:dyDescent="0.2">
      <c r="A1357" s="107">
        <v>6</v>
      </c>
      <c r="B1357" s="43" t="s">
        <v>19</v>
      </c>
      <c r="C1357" s="107" t="s">
        <v>6</v>
      </c>
      <c r="D1357" s="36">
        <v>1</v>
      </c>
      <c r="E1357" s="18">
        <v>460.86</v>
      </c>
      <c r="F1357" s="65">
        <v>460.86</v>
      </c>
    </row>
    <row r="1358" spans="1:6" ht="30" x14ac:dyDescent="0.25">
      <c r="A1358" s="107">
        <v>7</v>
      </c>
      <c r="B1358" s="81" t="s">
        <v>118</v>
      </c>
      <c r="C1358" s="107" t="s">
        <v>6</v>
      </c>
      <c r="D1358" s="36">
        <v>1</v>
      </c>
      <c r="E1358" s="17">
        <v>36.03</v>
      </c>
      <c r="F1358" s="65">
        <v>36.03</v>
      </c>
    </row>
    <row r="1359" spans="1:6" ht="30" x14ac:dyDescent="0.25">
      <c r="A1359" s="107">
        <v>8</v>
      </c>
      <c r="B1359" s="81" t="s">
        <v>45</v>
      </c>
      <c r="C1359" s="107" t="s">
        <v>6</v>
      </c>
      <c r="D1359" s="36">
        <v>1</v>
      </c>
      <c r="E1359" s="17">
        <v>29.36</v>
      </c>
      <c r="F1359" s="65">
        <v>29.36</v>
      </c>
    </row>
    <row r="1360" spans="1:6" ht="15" x14ac:dyDescent="0.2">
      <c r="A1360" s="107">
        <v>9</v>
      </c>
      <c r="B1360" s="37" t="s">
        <v>20</v>
      </c>
      <c r="C1360" s="107" t="s">
        <v>6</v>
      </c>
      <c r="D1360" s="36">
        <v>1</v>
      </c>
      <c r="E1360" s="21">
        <v>870.85</v>
      </c>
      <c r="F1360" s="65">
        <v>870.85</v>
      </c>
    </row>
    <row r="1361" spans="1:6" ht="15" x14ac:dyDescent="0.2">
      <c r="A1361" s="107">
        <v>10</v>
      </c>
      <c r="B1361" s="37" t="s">
        <v>21</v>
      </c>
      <c r="C1361" s="107" t="s">
        <v>6</v>
      </c>
      <c r="D1361" s="36">
        <v>2</v>
      </c>
      <c r="E1361" s="27">
        <v>25.6</v>
      </c>
      <c r="F1361" s="65">
        <v>51.2</v>
      </c>
    </row>
    <row r="1362" spans="1:6" ht="15" x14ac:dyDescent="0.2">
      <c r="A1362" s="107">
        <v>11</v>
      </c>
      <c r="B1362" s="37" t="s">
        <v>108</v>
      </c>
      <c r="C1362" s="107" t="s">
        <v>6</v>
      </c>
      <c r="D1362" s="36">
        <v>1</v>
      </c>
      <c r="E1362" s="89">
        <v>289.47000000000003</v>
      </c>
      <c r="F1362" s="65">
        <v>289.47000000000003</v>
      </c>
    </row>
    <row r="1363" spans="1:6" ht="15" x14ac:dyDescent="0.2">
      <c r="A1363" s="107">
        <v>12</v>
      </c>
      <c r="B1363" s="37" t="s">
        <v>97</v>
      </c>
      <c r="C1363" s="107" t="s">
        <v>6</v>
      </c>
      <c r="D1363" s="36">
        <v>2</v>
      </c>
      <c r="E1363" s="89">
        <v>272.56</v>
      </c>
      <c r="F1363" s="65">
        <v>545.12</v>
      </c>
    </row>
    <row r="1364" spans="1:6" ht="15" x14ac:dyDescent="0.2">
      <c r="A1364" s="107">
        <v>13</v>
      </c>
      <c r="B1364" s="37" t="s">
        <v>98</v>
      </c>
      <c r="C1364" s="107" t="s">
        <v>6</v>
      </c>
      <c r="D1364" s="36">
        <v>8</v>
      </c>
      <c r="E1364" s="89">
        <v>256.11</v>
      </c>
      <c r="F1364" s="65">
        <v>2048.88</v>
      </c>
    </row>
    <row r="1365" spans="1:6" ht="15" x14ac:dyDescent="0.2">
      <c r="A1365" s="107">
        <v>14</v>
      </c>
      <c r="B1365" s="37" t="s">
        <v>99</v>
      </c>
      <c r="C1365" s="107" t="s">
        <v>6</v>
      </c>
      <c r="D1365" s="36">
        <v>12</v>
      </c>
      <c r="E1365" s="89">
        <v>241.75</v>
      </c>
      <c r="F1365" s="65">
        <v>2901</v>
      </c>
    </row>
    <row r="1366" spans="1:6" ht="15" x14ac:dyDescent="0.2">
      <c r="A1366" s="107">
        <v>15</v>
      </c>
      <c r="B1366" s="37" t="s">
        <v>51</v>
      </c>
      <c r="C1366" s="107" t="s">
        <v>6</v>
      </c>
      <c r="D1366" s="36">
        <v>8</v>
      </c>
      <c r="E1366" s="25">
        <v>29.65</v>
      </c>
      <c r="F1366" s="65">
        <v>237.2</v>
      </c>
    </row>
    <row r="1367" spans="1:6" ht="15" x14ac:dyDescent="0.2">
      <c r="A1367" s="107">
        <v>16</v>
      </c>
      <c r="B1367" s="37" t="s">
        <v>80</v>
      </c>
      <c r="C1367" s="107" t="s">
        <v>5</v>
      </c>
      <c r="D1367" s="36">
        <v>160</v>
      </c>
      <c r="E1367" s="28">
        <v>1.73</v>
      </c>
      <c r="F1367" s="65">
        <v>276.8</v>
      </c>
    </row>
    <row r="1368" spans="1:6" ht="15" x14ac:dyDescent="0.2">
      <c r="A1368" s="107">
        <v>17</v>
      </c>
      <c r="B1368" s="37" t="s">
        <v>22</v>
      </c>
      <c r="C1368" s="107" t="s">
        <v>5</v>
      </c>
      <c r="D1368" s="36">
        <v>160</v>
      </c>
      <c r="E1368" s="28">
        <v>0.92</v>
      </c>
      <c r="F1368" s="65">
        <v>147.20000000000002</v>
      </c>
    </row>
    <row r="1369" spans="1:6" ht="15" x14ac:dyDescent="0.2">
      <c r="A1369" s="107">
        <v>18</v>
      </c>
      <c r="B1369" s="37" t="s">
        <v>16</v>
      </c>
      <c r="C1369" s="107" t="s">
        <v>5</v>
      </c>
      <c r="D1369" s="36">
        <v>160</v>
      </c>
      <c r="E1369" s="28">
        <v>0.71</v>
      </c>
      <c r="F1369" s="65">
        <v>113.6</v>
      </c>
    </row>
    <row r="1370" spans="1:6" ht="15" x14ac:dyDescent="0.2">
      <c r="A1370" s="107">
        <v>19</v>
      </c>
      <c r="B1370" s="37" t="s">
        <v>17</v>
      </c>
      <c r="C1370" s="107" t="s">
        <v>5</v>
      </c>
      <c r="D1370" s="36">
        <v>160</v>
      </c>
      <c r="E1370" s="28">
        <v>0.85</v>
      </c>
      <c r="F1370" s="65">
        <v>136</v>
      </c>
    </row>
    <row r="1371" spans="1:6" ht="15" x14ac:dyDescent="0.25">
      <c r="A1371" s="48"/>
      <c r="B1371" s="39"/>
      <c r="C1371" s="39"/>
      <c r="D1371" s="40"/>
      <c r="E1371" s="72" t="s">
        <v>81</v>
      </c>
      <c r="F1371" s="73">
        <v>42283.677399999993</v>
      </c>
    </row>
    <row r="1372" spans="1:6" ht="15" x14ac:dyDescent="0.2">
      <c r="A1372" s="39"/>
      <c r="B1372" s="39"/>
      <c r="C1372" s="39"/>
      <c r="E1372" s="74" t="s">
        <v>82</v>
      </c>
      <c r="F1372" s="73">
        <v>8456.7354799999994</v>
      </c>
    </row>
    <row r="1373" spans="1:6" ht="15" x14ac:dyDescent="0.25">
      <c r="A1373" s="49"/>
      <c r="B1373" s="91"/>
      <c r="C1373" s="91"/>
      <c r="D1373" s="86"/>
      <c r="E1373" s="75" t="s">
        <v>83</v>
      </c>
      <c r="F1373" s="73">
        <v>50740.412879999989</v>
      </c>
    </row>
    <row r="1375" spans="1:6" ht="44.25" customHeight="1" x14ac:dyDescent="0.2">
      <c r="A1375" s="740" t="s">
        <v>292</v>
      </c>
      <c r="B1375" s="740"/>
      <c r="C1375" s="740"/>
      <c r="D1375" s="740"/>
      <c r="E1375" s="740"/>
      <c r="F1375" s="740"/>
    </row>
    <row r="1376" spans="1:6" ht="14.25" x14ac:dyDescent="0.2">
      <c r="A1376" s="740"/>
      <c r="B1376" s="740"/>
      <c r="C1376" s="740"/>
      <c r="D1376" s="740"/>
      <c r="E1376" s="740"/>
      <c r="F1376" s="740"/>
    </row>
    <row r="1377" spans="1:6" ht="14.25" x14ac:dyDescent="0.2">
      <c r="A1377" s="53" t="s">
        <v>1</v>
      </c>
      <c r="B1377" s="54" t="s">
        <v>2</v>
      </c>
      <c r="C1377" s="55" t="s">
        <v>3</v>
      </c>
      <c r="D1377" s="54" t="s">
        <v>9</v>
      </c>
      <c r="E1377" s="54" t="s">
        <v>13</v>
      </c>
      <c r="F1377" s="56" t="s">
        <v>15</v>
      </c>
    </row>
    <row r="1378" spans="1:6" ht="14.25" x14ac:dyDescent="0.2">
      <c r="A1378" s="57" t="s">
        <v>4</v>
      </c>
      <c r="B1378" s="58"/>
      <c r="C1378" s="59"/>
      <c r="D1378" s="58"/>
      <c r="E1378" s="60" t="s">
        <v>14</v>
      </c>
      <c r="F1378" s="61"/>
    </row>
    <row r="1379" spans="1:6" ht="15" x14ac:dyDescent="0.2">
      <c r="A1379" s="44">
        <v>1</v>
      </c>
      <c r="B1379" s="44">
        <v>2</v>
      </c>
      <c r="C1379" s="44">
        <v>3</v>
      </c>
      <c r="D1379" s="44">
        <v>4</v>
      </c>
      <c r="E1379" s="44">
        <v>5</v>
      </c>
      <c r="F1379" s="44">
        <v>6</v>
      </c>
    </row>
    <row r="1380" spans="1:6" ht="15" x14ac:dyDescent="0.25">
      <c r="A1380" s="62" t="s">
        <v>40</v>
      </c>
      <c r="B1380" s="62" t="s">
        <v>41</v>
      </c>
      <c r="C1380" s="63"/>
      <c r="D1380" s="87"/>
      <c r="E1380" s="87"/>
      <c r="F1380" s="64"/>
    </row>
    <row r="1381" spans="1:6" ht="15" x14ac:dyDescent="0.2">
      <c r="A1381" s="107">
        <v>1</v>
      </c>
      <c r="B1381" s="35" t="s">
        <v>48</v>
      </c>
      <c r="C1381" s="107" t="s">
        <v>5</v>
      </c>
      <c r="D1381" s="89">
        <v>480</v>
      </c>
      <c r="E1381" s="89">
        <v>3.55</v>
      </c>
      <c r="F1381" s="65">
        <v>1704</v>
      </c>
    </row>
    <row r="1382" spans="1:6" ht="30" x14ac:dyDescent="0.2">
      <c r="A1382" s="107">
        <v>2</v>
      </c>
      <c r="B1382" s="35" t="s">
        <v>238</v>
      </c>
      <c r="C1382" s="107" t="s">
        <v>274</v>
      </c>
      <c r="D1382" s="89">
        <v>196</v>
      </c>
      <c r="E1382" s="89">
        <v>5.43</v>
      </c>
      <c r="F1382" s="65">
        <v>1064.28</v>
      </c>
    </row>
    <row r="1383" spans="1:6" ht="15" x14ac:dyDescent="0.2">
      <c r="A1383" s="107">
        <v>3</v>
      </c>
      <c r="B1383" s="35" t="s">
        <v>0</v>
      </c>
      <c r="C1383" s="107" t="s">
        <v>5</v>
      </c>
      <c r="D1383" s="89">
        <v>6</v>
      </c>
      <c r="E1383" s="3">
        <v>5.88</v>
      </c>
      <c r="F1383" s="65">
        <v>35.28</v>
      </c>
    </row>
    <row r="1384" spans="1:6" ht="15" x14ac:dyDescent="0.2">
      <c r="A1384" s="107">
        <v>4</v>
      </c>
      <c r="B1384" s="35" t="s">
        <v>25</v>
      </c>
      <c r="C1384" s="107" t="s">
        <v>274</v>
      </c>
      <c r="D1384" s="89">
        <v>12</v>
      </c>
      <c r="E1384" s="3">
        <v>4.46</v>
      </c>
      <c r="F1384" s="65">
        <v>53.519999999999996</v>
      </c>
    </row>
    <row r="1385" spans="1:6" ht="30" x14ac:dyDescent="0.2">
      <c r="A1385" s="107">
        <v>5</v>
      </c>
      <c r="B1385" s="35" t="s">
        <v>96</v>
      </c>
      <c r="C1385" s="34" t="s">
        <v>275</v>
      </c>
      <c r="D1385" s="89">
        <v>20.8</v>
      </c>
      <c r="E1385" s="89">
        <v>16.91</v>
      </c>
      <c r="F1385" s="65">
        <v>351.72800000000001</v>
      </c>
    </row>
    <row r="1386" spans="1:6" ht="45" x14ac:dyDescent="0.2">
      <c r="A1386" s="737">
        <v>6</v>
      </c>
      <c r="B1386" s="35" t="s">
        <v>236</v>
      </c>
      <c r="C1386" s="34"/>
      <c r="D1386" s="89"/>
      <c r="E1386" s="90"/>
      <c r="F1386" s="65"/>
    </row>
    <row r="1387" spans="1:6" ht="15" x14ac:dyDescent="0.2">
      <c r="A1387" s="738"/>
      <c r="B1387" s="4" t="s">
        <v>104</v>
      </c>
      <c r="C1387" s="34" t="s">
        <v>275</v>
      </c>
      <c r="D1387" s="89">
        <v>751.25</v>
      </c>
      <c r="E1387" s="6">
        <v>6.78</v>
      </c>
      <c r="F1387" s="65">
        <v>5093.4750000000004</v>
      </c>
    </row>
    <row r="1388" spans="1:6" ht="15" x14ac:dyDescent="0.2">
      <c r="A1388" s="738"/>
      <c r="B1388" s="5" t="s">
        <v>105</v>
      </c>
      <c r="C1388" s="34" t="s">
        <v>275</v>
      </c>
      <c r="D1388" s="89">
        <v>187.81</v>
      </c>
      <c r="E1388" s="7">
        <v>24.85</v>
      </c>
      <c r="F1388" s="65">
        <v>4667.0785000000005</v>
      </c>
    </row>
    <row r="1389" spans="1:6" ht="30" x14ac:dyDescent="0.2">
      <c r="A1389" s="107">
        <v>7</v>
      </c>
      <c r="B1389" s="46" t="s">
        <v>26</v>
      </c>
      <c r="C1389" s="34" t="s">
        <v>275</v>
      </c>
      <c r="D1389" s="89">
        <v>187.81</v>
      </c>
      <c r="E1389" s="8">
        <v>6.49</v>
      </c>
      <c r="F1389" s="65">
        <v>1218.8869</v>
      </c>
    </row>
    <row r="1390" spans="1:6" ht="15" x14ac:dyDescent="0.2">
      <c r="A1390" s="107">
        <v>8</v>
      </c>
      <c r="B1390" s="47" t="s">
        <v>27</v>
      </c>
      <c r="C1390" s="34" t="s">
        <v>275</v>
      </c>
      <c r="D1390" s="89">
        <v>187.81</v>
      </c>
      <c r="E1390" s="9">
        <v>4.8899999999999997</v>
      </c>
      <c r="F1390" s="65">
        <v>918.39089999999999</v>
      </c>
    </row>
    <row r="1391" spans="1:6" ht="30" x14ac:dyDescent="0.2">
      <c r="A1391" s="107">
        <v>9</v>
      </c>
      <c r="B1391" s="43" t="s">
        <v>237</v>
      </c>
      <c r="C1391" s="34" t="s">
        <v>275</v>
      </c>
      <c r="D1391" s="89">
        <v>939.06</v>
      </c>
      <c r="E1391" s="10">
        <v>14.6</v>
      </c>
      <c r="F1391" s="65">
        <v>13710.275999999998</v>
      </c>
    </row>
    <row r="1392" spans="1:6" ht="15" x14ac:dyDescent="0.2">
      <c r="A1392" s="107">
        <v>10</v>
      </c>
      <c r="B1392" s="37" t="s">
        <v>276</v>
      </c>
      <c r="C1392" s="107" t="s">
        <v>274</v>
      </c>
      <c r="D1392" s="89">
        <v>432</v>
      </c>
      <c r="E1392" s="11">
        <v>4.2300000000000004</v>
      </c>
      <c r="F1392" s="65">
        <v>1827.3600000000001</v>
      </c>
    </row>
    <row r="1393" spans="1:6" ht="60" x14ac:dyDescent="0.2">
      <c r="A1393" s="107">
        <v>11</v>
      </c>
      <c r="B1393" s="84" t="s">
        <v>239</v>
      </c>
      <c r="C1393" s="34" t="s">
        <v>275</v>
      </c>
      <c r="D1393" s="89">
        <v>334.58</v>
      </c>
      <c r="E1393" s="12">
        <v>41.85</v>
      </c>
      <c r="F1393" s="65">
        <v>14002.173000000001</v>
      </c>
    </row>
    <row r="1394" spans="1:6" ht="60" x14ac:dyDescent="0.2">
      <c r="A1394" s="107">
        <v>12</v>
      </c>
      <c r="B1394" s="85" t="s">
        <v>240</v>
      </c>
      <c r="C1394" s="34" t="s">
        <v>275</v>
      </c>
      <c r="D1394" s="89">
        <v>347.96</v>
      </c>
      <c r="E1394" s="13">
        <v>40.200000000000003</v>
      </c>
      <c r="F1394" s="65">
        <v>13987.992</v>
      </c>
    </row>
    <row r="1395" spans="1:6" ht="15" x14ac:dyDescent="0.2">
      <c r="A1395" s="107">
        <v>13</v>
      </c>
      <c r="B1395" s="37" t="s">
        <v>7</v>
      </c>
      <c r="C1395" s="107" t="s">
        <v>8</v>
      </c>
      <c r="D1395" s="36">
        <v>5</v>
      </c>
      <c r="E1395" s="14">
        <v>82.8</v>
      </c>
      <c r="F1395" s="65">
        <v>414</v>
      </c>
    </row>
    <row r="1396" spans="1:6" ht="15" x14ac:dyDescent="0.25">
      <c r="A1396" s="107">
        <v>14</v>
      </c>
      <c r="B1396" s="32" t="s">
        <v>106</v>
      </c>
      <c r="C1396" s="83" t="s">
        <v>5</v>
      </c>
      <c r="D1396" s="89">
        <v>6</v>
      </c>
      <c r="E1396" s="15">
        <v>35.97</v>
      </c>
      <c r="F1396" s="65">
        <v>215.82</v>
      </c>
    </row>
    <row r="1397" spans="1:6" ht="15" x14ac:dyDescent="0.2">
      <c r="A1397" s="107">
        <v>15</v>
      </c>
      <c r="B1397" s="38" t="s">
        <v>85</v>
      </c>
      <c r="C1397" s="107" t="s">
        <v>274</v>
      </c>
      <c r="D1397" s="89">
        <v>12</v>
      </c>
      <c r="E1397" s="15">
        <v>43.88</v>
      </c>
      <c r="F1397" s="65">
        <v>526.56000000000006</v>
      </c>
    </row>
    <row r="1398" spans="1:6" ht="30" x14ac:dyDescent="0.2">
      <c r="A1398" s="107">
        <v>16</v>
      </c>
      <c r="B1398" s="31" t="s">
        <v>101</v>
      </c>
      <c r="C1398" s="107" t="s">
        <v>12</v>
      </c>
      <c r="D1398" s="89">
        <v>44.37</v>
      </c>
      <c r="E1398" s="16">
        <v>189.85</v>
      </c>
      <c r="F1398" s="65">
        <v>8423.6444999999985</v>
      </c>
    </row>
    <row r="1399" spans="1:6" ht="15" x14ac:dyDescent="0.2">
      <c r="A1399" s="107">
        <v>17</v>
      </c>
      <c r="B1399" s="31" t="s">
        <v>124</v>
      </c>
      <c r="C1399" s="107" t="s">
        <v>274</v>
      </c>
      <c r="D1399" s="89">
        <v>196</v>
      </c>
      <c r="E1399" s="16">
        <v>1.8</v>
      </c>
      <c r="F1399" s="65">
        <v>352.8</v>
      </c>
    </row>
    <row r="1400" spans="1:6" ht="15" x14ac:dyDescent="0.2">
      <c r="A1400" s="107">
        <v>18</v>
      </c>
      <c r="B1400" s="31" t="s">
        <v>125</v>
      </c>
      <c r="C1400" s="107" t="s">
        <v>274</v>
      </c>
      <c r="D1400" s="89">
        <v>196</v>
      </c>
      <c r="E1400" s="16">
        <v>1.58</v>
      </c>
      <c r="F1400" s="65">
        <v>309.68</v>
      </c>
    </row>
    <row r="1401" spans="1:6" ht="30" x14ac:dyDescent="0.2">
      <c r="A1401" s="107">
        <v>19</v>
      </c>
      <c r="B1401" s="31" t="s">
        <v>102</v>
      </c>
      <c r="C1401" s="68" t="s">
        <v>12</v>
      </c>
      <c r="D1401" s="89">
        <v>42.52</v>
      </c>
      <c r="E1401" s="16">
        <v>180.98</v>
      </c>
      <c r="F1401" s="65">
        <v>7695.2696000000005</v>
      </c>
    </row>
    <row r="1402" spans="1:6" ht="30" x14ac:dyDescent="0.2">
      <c r="A1402" s="107">
        <v>20</v>
      </c>
      <c r="B1402" s="22" t="s">
        <v>103</v>
      </c>
      <c r="C1402" s="23" t="s">
        <v>12</v>
      </c>
      <c r="D1402" s="89">
        <v>61.01</v>
      </c>
      <c r="E1402" s="30">
        <v>145.56</v>
      </c>
      <c r="F1402" s="65">
        <v>8880.6155999999992</v>
      </c>
    </row>
    <row r="1403" spans="1:6" ht="45" x14ac:dyDescent="0.2">
      <c r="A1403" s="107">
        <v>21</v>
      </c>
      <c r="B1403" s="92" t="s">
        <v>107</v>
      </c>
      <c r="C1403" s="68" t="s">
        <v>275</v>
      </c>
      <c r="D1403" s="89">
        <v>212.61</v>
      </c>
      <c r="E1403" s="13">
        <v>40.200000000000003</v>
      </c>
      <c r="F1403" s="65">
        <v>8546.9220000000005</v>
      </c>
    </row>
    <row r="1404" spans="1:6" ht="15" x14ac:dyDescent="0.2">
      <c r="A1404" s="107">
        <v>22</v>
      </c>
      <c r="B1404" s="67" t="s">
        <v>65</v>
      </c>
      <c r="C1404" s="106" t="s">
        <v>5</v>
      </c>
      <c r="D1404" s="89">
        <v>480</v>
      </c>
      <c r="E1404" s="19">
        <v>3.15</v>
      </c>
      <c r="F1404" s="65">
        <v>1512</v>
      </c>
    </row>
    <row r="1405" spans="1:6" ht="30" x14ac:dyDescent="0.2">
      <c r="A1405" s="107">
        <v>23</v>
      </c>
      <c r="B1405" s="94" t="s">
        <v>258</v>
      </c>
      <c r="C1405" s="106" t="s">
        <v>5</v>
      </c>
      <c r="D1405" s="89">
        <v>7</v>
      </c>
      <c r="E1405" s="93">
        <v>155</v>
      </c>
      <c r="F1405" s="65">
        <v>1085</v>
      </c>
    </row>
    <row r="1406" spans="1:6" ht="15" x14ac:dyDescent="0.2">
      <c r="A1406" s="107"/>
      <c r="B1406" s="69"/>
      <c r="C1406" s="70"/>
      <c r="D1406" s="79"/>
      <c r="E1406" s="71"/>
      <c r="F1406" s="65"/>
    </row>
    <row r="1407" spans="1:6" ht="15" x14ac:dyDescent="0.25">
      <c r="A1407" s="62" t="s">
        <v>43</v>
      </c>
      <c r="B1407" s="62" t="s">
        <v>44</v>
      </c>
      <c r="C1407" s="63"/>
      <c r="D1407" s="88"/>
      <c r="E1407" s="88"/>
      <c r="F1407" s="65"/>
    </row>
    <row r="1408" spans="1:6" ht="15" x14ac:dyDescent="0.25">
      <c r="A1408" s="107">
        <v>1</v>
      </c>
      <c r="B1408" s="77" t="s">
        <v>241</v>
      </c>
      <c r="C1408" s="34" t="s">
        <v>5</v>
      </c>
      <c r="D1408" s="36">
        <v>242</v>
      </c>
      <c r="E1408" s="89">
        <v>325.5</v>
      </c>
      <c r="F1408" s="65">
        <v>78771</v>
      </c>
    </row>
    <row r="1409" spans="1:6" ht="15" x14ac:dyDescent="0.25">
      <c r="A1409" s="107">
        <v>1</v>
      </c>
      <c r="B1409" s="77" t="s">
        <v>122</v>
      </c>
      <c r="C1409" s="34" t="s">
        <v>5</v>
      </c>
      <c r="D1409" s="36">
        <v>247</v>
      </c>
      <c r="E1409" s="89">
        <v>44.89</v>
      </c>
      <c r="F1409" s="65">
        <v>11087.83</v>
      </c>
    </row>
    <row r="1410" spans="1:6" ht="15" x14ac:dyDescent="0.2">
      <c r="A1410" s="107">
        <v>3</v>
      </c>
      <c r="B1410" s="37" t="s">
        <v>242</v>
      </c>
      <c r="C1410" s="107" t="s">
        <v>6</v>
      </c>
      <c r="D1410" s="36">
        <v>1</v>
      </c>
      <c r="E1410" s="89">
        <v>120.58</v>
      </c>
      <c r="F1410" s="65">
        <v>120.58</v>
      </c>
    </row>
    <row r="1411" spans="1:6" ht="15" x14ac:dyDescent="0.2">
      <c r="A1411" s="107">
        <v>3</v>
      </c>
      <c r="B1411" s="37" t="s">
        <v>110</v>
      </c>
      <c r="C1411" s="107" t="s">
        <v>6</v>
      </c>
      <c r="D1411" s="36">
        <v>1</v>
      </c>
      <c r="E1411" s="89">
        <v>88.96</v>
      </c>
      <c r="F1411" s="65">
        <v>88.96</v>
      </c>
    </row>
    <row r="1412" spans="1:6" ht="15" x14ac:dyDescent="0.2">
      <c r="A1412" s="107">
        <v>5</v>
      </c>
      <c r="B1412" s="26" t="s">
        <v>86</v>
      </c>
      <c r="C1412" s="107" t="s">
        <v>6</v>
      </c>
      <c r="D1412" s="36">
        <v>2</v>
      </c>
      <c r="E1412" s="89">
        <v>157.25</v>
      </c>
      <c r="F1412" s="65">
        <v>314.5</v>
      </c>
    </row>
    <row r="1413" spans="1:6" ht="15" x14ac:dyDescent="0.2">
      <c r="A1413" s="107">
        <v>6</v>
      </c>
      <c r="B1413" s="26" t="s">
        <v>245</v>
      </c>
      <c r="C1413" s="107" t="s">
        <v>6</v>
      </c>
      <c r="D1413" s="36">
        <v>1</v>
      </c>
      <c r="E1413" s="24">
        <v>2220</v>
      </c>
      <c r="F1413" s="65">
        <v>2220</v>
      </c>
    </row>
    <row r="1414" spans="1:6" ht="15" x14ac:dyDescent="0.2">
      <c r="A1414" s="107">
        <v>6</v>
      </c>
      <c r="B1414" s="26" t="s">
        <v>243</v>
      </c>
      <c r="C1414" s="107" t="s">
        <v>6</v>
      </c>
      <c r="D1414" s="36">
        <v>2</v>
      </c>
      <c r="E1414" s="24">
        <v>64.8</v>
      </c>
      <c r="F1414" s="65">
        <v>129.6</v>
      </c>
    </row>
    <row r="1415" spans="1:6" ht="15" x14ac:dyDescent="0.2">
      <c r="A1415" s="107">
        <v>7</v>
      </c>
      <c r="B1415" s="45" t="s">
        <v>287</v>
      </c>
      <c r="C1415" s="107" t="s">
        <v>6</v>
      </c>
      <c r="D1415" s="36">
        <v>1</v>
      </c>
      <c r="E1415" s="89">
        <v>257.85000000000002</v>
      </c>
      <c r="F1415" s="65">
        <v>257.85000000000002</v>
      </c>
    </row>
    <row r="1416" spans="1:6" ht="15" x14ac:dyDescent="0.2">
      <c r="A1416" s="107">
        <v>9</v>
      </c>
      <c r="B1416" s="45" t="s">
        <v>286</v>
      </c>
      <c r="C1416" s="107" t="s">
        <v>6</v>
      </c>
      <c r="D1416" s="36">
        <v>2</v>
      </c>
      <c r="E1416" s="89">
        <v>20.440000000000001</v>
      </c>
      <c r="F1416" s="65">
        <v>40.880000000000003</v>
      </c>
    </row>
    <row r="1417" spans="1:6" ht="15" x14ac:dyDescent="0.2">
      <c r="A1417" s="107"/>
      <c r="B1417" s="37" t="s">
        <v>244</v>
      </c>
      <c r="C1417" s="107" t="s">
        <v>6</v>
      </c>
      <c r="D1417" s="36">
        <v>1</v>
      </c>
      <c r="E1417" s="89">
        <v>1552</v>
      </c>
      <c r="F1417" s="65">
        <v>1552</v>
      </c>
    </row>
    <row r="1418" spans="1:6" ht="15" x14ac:dyDescent="0.2">
      <c r="A1418" s="107">
        <v>10</v>
      </c>
      <c r="B1418" s="37" t="s">
        <v>113</v>
      </c>
      <c r="C1418" s="78" t="s">
        <v>6</v>
      </c>
      <c r="D1418" s="36">
        <v>3</v>
      </c>
      <c r="E1418" s="29">
        <v>42.97</v>
      </c>
      <c r="F1418" s="65">
        <v>128.91</v>
      </c>
    </row>
    <row r="1419" spans="1:6" ht="15" x14ac:dyDescent="0.2">
      <c r="A1419" s="107">
        <v>12</v>
      </c>
      <c r="B1419" s="37" t="s">
        <v>18</v>
      </c>
      <c r="C1419" s="78" t="s">
        <v>6</v>
      </c>
      <c r="D1419" s="36">
        <v>2</v>
      </c>
      <c r="E1419" s="25">
        <v>26.13</v>
      </c>
      <c r="F1419" s="65">
        <v>52.26</v>
      </c>
    </row>
    <row r="1420" spans="1:6" ht="30" x14ac:dyDescent="0.2">
      <c r="A1420" s="107">
        <v>13</v>
      </c>
      <c r="B1420" s="43" t="s">
        <v>260</v>
      </c>
      <c r="C1420" s="107" t="s">
        <v>6</v>
      </c>
      <c r="D1420" s="36">
        <v>1</v>
      </c>
      <c r="E1420" s="18">
        <v>5748</v>
      </c>
      <c r="F1420" s="65">
        <v>5748</v>
      </c>
    </row>
    <row r="1421" spans="1:6" ht="30" x14ac:dyDescent="0.2">
      <c r="A1421" s="107">
        <v>13</v>
      </c>
      <c r="B1421" s="43" t="s">
        <v>115</v>
      </c>
      <c r="C1421" s="107" t="s">
        <v>6</v>
      </c>
      <c r="D1421" s="36">
        <v>1</v>
      </c>
      <c r="E1421" s="18">
        <v>590.89</v>
      </c>
      <c r="F1421" s="65">
        <v>590.89</v>
      </c>
    </row>
    <row r="1422" spans="1:6" ht="30" x14ac:dyDescent="0.2">
      <c r="A1422" s="107">
        <v>15</v>
      </c>
      <c r="B1422" s="43" t="s">
        <v>19</v>
      </c>
      <c r="C1422" s="107" t="s">
        <v>6</v>
      </c>
      <c r="D1422" s="36">
        <v>2</v>
      </c>
      <c r="E1422" s="18">
        <v>460.86</v>
      </c>
      <c r="F1422" s="65">
        <v>921.72</v>
      </c>
    </row>
    <row r="1423" spans="1:6" ht="30" x14ac:dyDescent="0.25">
      <c r="A1423" s="107">
        <v>16</v>
      </c>
      <c r="B1423" s="81" t="s">
        <v>246</v>
      </c>
      <c r="C1423" s="107" t="s">
        <v>6</v>
      </c>
      <c r="D1423" s="36">
        <v>1</v>
      </c>
      <c r="E1423" s="17">
        <v>358.96</v>
      </c>
      <c r="F1423" s="65">
        <v>358.96</v>
      </c>
    </row>
    <row r="1424" spans="1:6" ht="30" x14ac:dyDescent="0.25">
      <c r="A1424" s="107">
        <v>16</v>
      </c>
      <c r="B1424" s="81" t="s">
        <v>117</v>
      </c>
      <c r="C1424" s="107" t="s">
        <v>6</v>
      </c>
      <c r="D1424" s="36">
        <v>3</v>
      </c>
      <c r="E1424" s="17">
        <v>56.28</v>
      </c>
      <c r="F1424" s="65">
        <v>168.84</v>
      </c>
    </row>
    <row r="1425" spans="1:6" ht="30" x14ac:dyDescent="0.25">
      <c r="A1425" s="107">
        <v>18</v>
      </c>
      <c r="B1425" s="81" t="s">
        <v>45</v>
      </c>
      <c r="C1425" s="107" t="s">
        <v>6</v>
      </c>
      <c r="D1425" s="36">
        <v>2</v>
      </c>
      <c r="E1425" s="17">
        <v>29.36</v>
      </c>
      <c r="F1425" s="65">
        <v>58.72</v>
      </c>
    </row>
    <row r="1426" spans="1:6" ht="15" x14ac:dyDescent="0.2">
      <c r="A1426" s="107">
        <v>19</v>
      </c>
      <c r="B1426" s="37" t="s">
        <v>20</v>
      </c>
      <c r="C1426" s="107" t="s">
        <v>6</v>
      </c>
      <c r="D1426" s="36">
        <v>2</v>
      </c>
      <c r="E1426" s="21">
        <v>870.85</v>
      </c>
      <c r="F1426" s="65">
        <v>1741.7</v>
      </c>
    </row>
    <row r="1427" spans="1:6" ht="15" x14ac:dyDescent="0.2">
      <c r="A1427" s="107">
        <v>20</v>
      </c>
      <c r="B1427" s="37" t="s">
        <v>28</v>
      </c>
      <c r="C1427" s="107" t="s">
        <v>6</v>
      </c>
      <c r="D1427" s="36">
        <v>2</v>
      </c>
      <c r="E1427" s="20">
        <v>9.75</v>
      </c>
      <c r="F1427" s="65">
        <v>19.5</v>
      </c>
    </row>
    <row r="1428" spans="1:6" ht="15" x14ac:dyDescent="0.2">
      <c r="A1428" s="107">
        <v>21</v>
      </c>
      <c r="B1428" s="37" t="s">
        <v>21</v>
      </c>
      <c r="C1428" s="107" t="s">
        <v>6</v>
      </c>
      <c r="D1428" s="36">
        <v>10</v>
      </c>
      <c r="E1428" s="27">
        <v>25.6</v>
      </c>
      <c r="F1428" s="65">
        <v>256</v>
      </c>
    </row>
    <row r="1429" spans="1:6" ht="15" x14ac:dyDescent="0.2">
      <c r="A1429" s="107">
        <v>22</v>
      </c>
      <c r="B1429" s="37" t="s">
        <v>119</v>
      </c>
      <c r="C1429" s="107" t="s">
        <v>6</v>
      </c>
      <c r="D1429" s="36">
        <v>1</v>
      </c>
      <c r="E1429" s="27">
        <v>217.5</v>
      </c>
      <c r="F1429" s="65">
        <v>217.5</v>
      </c>
    </row>
    <row r="1430" spans="1:6" ht="15" x14ac:dyDescent="0.2">
      <c r="A1430" s="107">
        <v>24</v>
      </c>
      <c r="B1430" s="37" t="s">
        <v>247</v>
      </c>
      <c r="C1430" s="107" t="s">
        <v>6</v>
      </c>
      <c r="D1430" s="36">
        <v>4</v>
      </c>
      <c r="E1430" s="89">
        <v>378.89</v>
      </c>
      <c r="F1430" s="65">
        <v>1515.56</v>
      </c>
    </row>
    <row r="1431" spans="1:6" ht="15" x14ac:dyDescent="0.2">
      <c r="A1431" s="107">
        <v>24</v>
      </c>
      <c r="B1431" s="37" t="s">
        <v>231</v>
      </c>
      <c r="C1431" s="107" t="s">
        <v>6</v>
      </c>
      <c r="D1431" s="36">
        <v>3</v>
      </c>
      <c r="E1431" s="89">
        <v>372.45</v>
      </c>
      <c r="F1431" s="65">
        <v>1117.3499999999999</v>
      </c>
    </row>
    <row r="1432" spans="1:6" ht="15" x14ac:dyDescent="0.2">
      <c r="A1432" s="107">
        <v>24</v>
      </c>
      <c r="B1432" s="37" t="s">
        <v>154</v>
      </c>
      <c r="C1432" s="107" t="s">
        <v>6</v>
      </c>
      <c r="D1432" s="36">
        <v>1</v>
      </c>
      <c r="E1432" s="89">
        <v>367.19</v>
      </c>
      <c r="F1432" s="65">
        <v>367.19</v>
      </c>
    </row>
    <row r="1433" spans="1:6" ht="15" x14ac:dyDescent="0.2">
      <c r="A1433" s="107">
        <v>25</v>
      </c>
      <c r="B1433" s="37" t="s">
        <v>155</v>
      </c>
      <c r="C1433" s="107" t="s">
        <v>6</v>
      </c>
      <c r="D1433" s="36">
        <v>7</v>
      </c>
      <c r="E1433" s="89">
        <v>355.89</v>
      </c>
      <c r="F1433" s="65">
        <v>2491.23</v>
      </c>
    </row>
    <row r="1434" spans="1:6" ht="15" x14ac:dyDescent="0.2">
      <c r="A1434" s="107">
        <v>26</v>
      </c>
      <c r="B1434" s="37" t="s">
        <v>230</v>
      </c>
      <c r="C1434" s="107" t="s">
        <v>6</v>
      </c>
      <c r="D1434" s="36">
        <v>1</v>
      </c>
      <c r="E1434" s="89">
        <v>344.36</v>
      </c>
      <c r="F1434" s="65">
        <v>344.36</v>
      </c>
    </row>
    <row r="1435" spans="1:6" ht="15" x14ac:dyDescent="0.2">
      <c r="A1435" s="107">
        <v>27</v>
      </c>
      <c r="B1435" s="37" t="s">
        <v>248</v>
      </c>
      <c r="C1435" s="107" t="s">
        <v>6</v>
      </c>
      <c r="D1435" s="36">
        <v>12</v>
      </c>
      <c r="E1435" s="89">
        <v>51.45</v>
      </c>
      <c r="F1435" s="65">
        <v>617.40000000000009</v>
      </c>
    </row>
    <row r="1436" spans="1:6" ht="15" x14ac:dyDescent="0.2">
      <c r="A1436" s="107">
        <v>27</v>
      </c>
      <c r="B1436" s="37" t="s">
        <v>120</v>
      </c>
      <c r="C1436" s="107" t="s">
        <v>6</v>
      </c>
      <c r="D1436" s="36">
        <v>12</v>
      </c>
      <c r="E1436" s="89">
        <v>51.45</v>
      </c>
      <c r="F1436" s="65">
        <v>617.40000000000009</v>
      </c>
    </row>
    <row r="1437" spans="1:6" ht="15" x14ac:dyDescent="0.2">
      <c r="A1437" s="107">
        <v>30</v>
      </c>
      <c r="B1437" s="37" t="s">
        <v>80</v>
      </c>
      <c r="C1437" s="107" t="s">
        <v>5</v>
      </c>
      <c r="D1437" s="36">
        <v>482</v>
      </c>
      <c r="E1437" s="28">
        <v>1.73</v>
      </c>
      <c r="F1437" s="65">
        <v>833.86</v>
      </c>
    </row>
    <row r="1438" spans="1:6" ht="15" x14ac:dyDescent="0.2">
      <c r="A1438" s="107">
        <v>31</v>
      </c>
      <c r="B1438" s="37" t="s">
        <v>22</v>
      </c>
      <c r="C1438" s="107" t="s">
        <v>5</v>
      </c>
      <c r="D1438" s="36">
        <v>482</v>
      </c>
      <c r="E1438" s="28">
        <v>0.92</v>
      </c>
      <c r="F1438" s="65">
        <v>443.44</v>
      </c>
    </row>
    <row r="1439" spans="1:6" ht="15" x14ac:dyDescent="0.2">
      <c r="A1439" s="107">
        <v>32</v>
      </c>
      <c r="B1439" s="37" t="s">
        <v>16</v>
      </c>
      <c r="C1439" s="107" t="s">
        <v>5</v>
      </c>
      <c r="D1439" s="36">
        <v>489</v>
      </c>
      <c r="E1439" s="28">
        <v>0.71</v>
      </c>
      <c r="F1439" s="65">
        <v>347.19</v>
      </c>
    </row>
    <row r="1440" spans="1:6" ht="15" x14ac:dyDescent="0.2">
      <c r="A1440" s="107">
        <v>33</v>
      </c>
      <c r="B1440" s="37" t="s">
        <v>17</v>
      </c>
      <c r="C1440" s="107" t="s">
        <v>5</v>
      </c>
      <c r="D1440" s="36">
        <v>489</v>
      </c>
      <c r="E1440" s="28">
        <v>0.85</v>
      </c>
      <c r="F1440" s="65">
        <v>415.65</v>
      </c>
    </row>
    <row r="1441" spans="1:6" ht="15" x14ac:dyDescent="0.25">
      <c r="A1441" s="48"/>
      <c r="B1441" s="39"/>
      <c r="C1441" s="39"/>
      <c r="D1441" s="40"/>
      <c r="E1441" s="72" t="s">
        <v>81</v>
      </c>
      <c r="F1441" s="73">
        <v>210553.58199999997</v>
      </c>
    </row>
    <row r="1442" spans="1:6" ht="15" x14ac:dyDescent="0.2">
      <c r="A1442" s="39"/>
      <c r="B1442" s="39"/>
      <c r="C1442" s="39"/>
      <c r="E1442" s="74" t="s">
        <v>82</v>
      </c>
      <c r="F1442" s="73">
        <v>42110.716399999998</v>
      </c>
    </row>
    <row r="1443" spans="1:6" ht="15" x14ac:dyDescent="0.25">
      <c r="A1443" s="49"/>
      <c r="B1443" s="91"/>
      <c r="C1443" s="91"/>
      <c r="D1443" s="86"/>
      <c r="E1443" s="75" t="s">
        <v>83</v>
      </c>
      <c r="F1443" s="73">
        <v>252664.29839999997</v>
      </c>
    </row>
    <row r="1445" spans="1:6" ht="14.25" x14ac:dyDescent="0.2">
      <c r="A1445" s="740" t="s">
        <v>249</v>
      </c>
      <c r="B1445" s="740"/>
      <c r="C1445" s="740"/>
      <c r="D1445" s="740"/>
      <c r="E1445" s="740"/>
      <c r="F1445" s="740"/>
    </row>
    <row r="1446" spans="1:6" ht="14.25" x14ac:dyDescent="0.2">
      <c r="A1446" s="740"/>
      <c r="B1446" s="740"/>
      <c r="C1446" s="740"/>
      <c r="D1446" s="740"/>
      <c r="E1446" s="740"/>
      <c r="F1446" s="740"/>
    </row>
    <row r="1447" spans="1:6" ht="14.25" x14ac:dyDescent="0.2">
      <c r="A1447" s="53" t="s">
        <v>1</v>
      </c>
      <c r="B1447" s="54" t="s">
        <v>2</v>
      </c>
      <c r="C1447" s="55" t="s">
        <v>3</v>
      </c>
      <c r="D1447" s="54" t="s">
        <v>9</v>
      </c>
      <c r="E1447" s="54" t="s">
        <v>13</v>
      </c>
      <c r="F1447" s="56" t="s">
        <v>15</v>
      </c>
    </row>
    <row r="1448" spans="1:6" ht="14.25" x14ac:dyDescent="0.2">
      <c r="A1448" s="57" t="s">
        <v>4</v>
      </c>
      <c r="B1448" s="58"/>
      <c r="C1448" s="59"/>
      <c r="D1448" s="58"/>
      <c r="E1448" s="60" t="s">
        <v>14</v>
      </c>
      <c r="F1448" s="61"/>
    </row>
    <row r="1449" spans="1:6" ht="15" x14ac:dyDescent="0.2">
      <c r="A1449" s="44">
        <v>1</v>
      </c>
      <c r="B1449" s="44">
        <v>2</v>
      </c>
      <c r="C1449" s="44">
        <v>3</v>
      </c>
      <c r="D1449" s="44">
        <v>4</v>
      </c>
      <c r="E1449" s="44">
        <v>5</v>
      </c>
      <c r="F1449" s="44">
        <v>6</v>
      </c>
    </row>
    <row r="1450" spans="1:6" ht="15" x14ac:dyDescent="0.25">
      <c r="A1450" s="62" t="s">
        <v>40</v>
      </c>
      <c r="B1450" s="62" t="s">
        <v>41</v>
      </c>
      <c r="C1450" s="63"/>
      <c r="D1450" s="87"/>
      <c r="E1450" s="87"/>
      <c r="F1450" s="64"/>
    </row>
    <row r="1451" spans="1:6" ht="15" x14ac:dyDescent="0.2">
      <c r="A1451" s="107">
        <v>1</v>
      </c>
      <c r="B1451" s="35" t="s">
        <v>48</v>
      </c>
      <c r="C1451" s="107" t="s">
        <v>5</v>
      </c>
      <c r="D1451" s="89">
        <v>156</v>
      </c>
      <c r="E1451" s="89">
        <v>3.55</v>
      </c>
      <c r="F1451" s="65">
        <v>553.79999999999995</v>
      </c>
    </row>
    <row r="1452" spans="1:6" ht="30" x14ac:dyDescent="0.2">
      <c r="A1452" s="107">
        <v>2</v>
      </c>
      <c r="B1452" s="35" t="s">
        <v>238</v>
      </c>
      <c r="C1452" s="107" t="s">
        <v>274</v>
      </c>
      <c r="D1452" s="89">
        <v>64.8</v>
      </c>
      <c r="E1452" s="89">
        <v>5.43</v>
      </c>
      <c r="F1452" s="65">
        <v>351.86399999999998</v>
      </c>
    </row>
    <row r="1453" spans="1:6" ht="15" x14ac:dyDescent="0.2">
      <c r="A1453" s="107">
        <v>3</v>
      </c>
      <c r="B1453" s="35" t="s">
        <v>0</v>
      </c>
      <c r="C1453" s="107" t="s">
        <v>5</v>
      </c>
      <c r="D1453" s="89">
        <v>4</v>
      </c>
      <c r="E1453" s="3">
        <v>5.88</v>
      </c>
      <c r="F1453" s="65">
        <v>23.52</v>
      </c>
    </row>
    <row r="1454" spans="1:6" ht="15" x14ac:dyDescent="0.2">
      <c r="A1454" s="107">
        <v>4</v>
      </c>
      <c r="B1454" s="35" t="s">
        <v>25</v>
      </c>
      <c r="C1454" s="107" t="s">
        <v>274</v>
      </c>
      <c r="D1454" s="89">
        <v>6</v>
      </c>
      <c r="E1454" s="3">
        <v>4.46</v>
      </c>
      <c r="F1454" s="65">
        <v>26.759999999999998</v>
      </c>
    </row>
    <row r="1455" spans="1:6" ht="30" x14ac:dyDescent="0.2">
      <c r="A1455" s="107">
        <v>5</v>
      </c>
      <c r="B1455" s="35" t="s">
        <v>96</v>
      </c>
      <c r="C1455" s="34" t="s">
        <v>275</v>
      </c>
      <c r="D1455" s="89">
        <v>7.18</v>
      </c>
      <c r="E1455" s="89">
        <v>16.91</v>
      </c>
      <c r="F1455" s="65">
        <v>121.41379999999999</v>
      </c>
    </row>
    <row r="1456" spans="1:6" ht="45" x14ac:dyDescent="0.2">
      <c r="A1456" s="737">
        <v>6</v>
      </c>
      <c r="B1456" s="35" t="s">
        <v>236</v>
      </c>
      <c r="C1456" s="34"/>
      <c r="D1456" s="89"/>
      <c r="E1456" s="90"/>
      <c r="F1456" s="65"/>
    </row>
    <row r="1457" spans="1:6" ht="15" x14ac:dyDescent="0.2">
      <c r="A1457" s="738"/>
      <c r="B1457" s="4" t="s">
        <v>104</v>
      </c>
      <c r="C1457" s="34" t="s">
        <v>275</v>
      </c>
      <c r="D1457" s="89">
        <v>88.14</v>
      </c>
      <c r="E1457" s="6">
        <v>6.78</v>
      </c>
      <c r="F1457" s="65">
        <v>597.58920000000001</v>
      </c>
    </row>
    <row r="1458" spans="1:6" ht="15" x14ac:dyDescent="0.2">
      <c r="A1458" s="738"/>
      <c r="B1458" s="5" t="s">
        <v>105</v>
      </c>
      <c r="C1458" s="34" t="s">
        <v>275</v>
      </c>
      <c r="D1458" s="89">
        <v>22.04</v>
      </c>
      <c r="E1458" s="7">
        <v>24.85</v>
      </c>
      <c r="F1458" s="65">
        <v>547.69399999999996</v>
      </c>
    </row>
    <row r="1459" spans="1:6" ht="30" x14ac:dyDescent="0.2">
      <c r="A1459" s="107">
        <v>7</v>
      </c>
      <c r="B1459" s="46" t="s">
        <v>26</v>
      </c>
      <c r="C1459" s="34" t="s">
        <v>275</v>
      </c>
      <c r="D1459" s="89">
        <v>22.04</v>
      </c>
      <c r="E1459" s="8">
        <v>6.49</v>
      </c>
      <c r="F1459" s="65">
        <v>143.03960000000001</v>
      </c>
    </row>
    <row r="1460" spans="1:6" ht="15" x14ac:dyDescent="0.2">
      <c r="A1460" s="107">
        <v>8</v>
      </c>
      <c r="B1460" s="47" t="s">
        <v>27</v>
      </c>
      <c r="C1460" s="34" t="s">
        <v>275</v>
      </c>
      <c r="D1460" s="89">
        <v>22.04</v>
      </c>
      <c r="E1460" s="9">
        <v>4.8899999999999997</v>
      </c>
      <c r="F1460" s="65">
        <v>107.77559999999998</v>
      </c>
    </row>
    <row r="1461" spans="1:6" ht="30" x14ac:dyDescent="0.2">
      <c r="A1461" s="107">
        <v>9</v>
      </c>
      <c r="B1461" s="43" t="s">
        <v>237</v>
      </c>
      <c r="C1461" s="34" t="s">
        <v>275</v>
      </c>
      <c r="D1461" s="89">
        <v>110.18</v>
      </c>
      <c r="E1461" s="10">
        <v>14.6</v>
      </c>
      <c r="F1461" s="65">
        <v>1608.6280000000002</v>
      </c>
    </row>
    <row r="1462" spans="1:6" ht="15" x14ac:dyDescent="0.2">
      <c r="A1462" s="107">
        <v>10</v>
      </c>
      <c r="B1462" s="37" t="s">
        <v>276</v>
      </c>
      <c r="C1462" s="107" t="s">
        <v>274</v>
      </c>
      <c r="D1462" s="89">
        <v>158.4</v>
      </c>
      <c r="E1462" s="11">
        <v>4.2300000000000004</v>
      </c>
      <c r="F1462" s="65">
        <v>670.03200000000004</v>
      </c>
    </row>
    <row r="1463" spans="1:6" ht="60" x14ac:dyDescent="0.2">
      <c r="A1463" s="107">
        <v>11</v>
      </c>
      <c r="B1463" s="84" t="s">
        <v>239</v>
      </c>
      <c r="C1463" s="34" t="s">
        <v>275</v>
      </c>
      <c r="D1463" s="89">
        <v>26.51</v>
      </c>
      <c r="E1463" s="12">
        <v>41.85</v>
      </c>
      <c r="F1463" s="65">
        <v>1109.4435000000001</v>
      </c>
    </row>
    <row r="1464" spans="1:6" ht="60" x14ac:dyDescent="0.2">
      <c r="A1464" s="107">
        <v>12</v>
      </c>
      <c r="B1464" s="85" t="s">
        <v>240</v>
      </c>
      <c r="C1464" s="34" t="s">
        <v>275</v>
      </c>
      <c r="D1464" s="89">
        <v>51.97</v>
      </c>
      <c r="E1464" s="13">
        <v>40.200000000000003</v>
      </c>
      <c r="F1464" s="65">
        <v>2089.194</v>
      </c>
    </row>
    <row r="1465" spans="1:6" ht="15" x14ac:dyDescent="0.2">
      <c r="A1465" s="107">
        <v>13</v>
      </c>
      <c r="B1465" s="37" t="s">
        <v>7</v>
      </c>
      <c r="C1465" s="107" t="s">
        <v>8</v>
      </c>
      <c r="D1465" s="36">
        <v>2</v>
      </c>
      <c r="E1465" s="14">
        <v>82.8</v>
      </c>
      <c r="F1465" s="65">
        <v>165.6</v>
      </c>
    </row>
    <row r="1466" spans="1:6" ht="15" x14ac:dyDescent="0.25">
      <c r="A1466" s="107">
        <v>14</v>
      </c>
      <c r="B1466" s="32" t="s">
        <v>106</v>
      </c>
      <c r="C1466" s="83" t="s">
        <v>5</v>
      </c>
      <c r="D1466" s="89">
        <v>4</v>
      </c>
      <c r="E1466" s="15">
        <v>35.97</v>
      </c>
      <c r="F1466" s="65">
        <v>143.88</v>
      </c>
    </row>
    <row r="1467" spans="1:6" ht="15" x14ac:dyDescent="0.2">
      <c r="A1467" s="107">
        <v>15</v>
      </c>
      <c r="B1467" s="38" t="s">
        <v>85</v>
      </c>
      <c r="C1467" s="107" t="s">
        <v>274</v>
      </c>
      <c r="D1467" s="89">
        <v>6</v>
      </c>
      <c r="E1467" s="15">
        <v>43.88</v>
      </c>
      <c r="F1467" s="65">
        <v>263.28000000000003</v>
      </c>
    </row>
    <row r="1468" spans="1:6" ht="30" x14ac:dyDescent="0.2">
      <c r="A1468" s="107">
        <v>16</v>
      </c>
      <c r="B1468" s="31" t="s">
        <v>101</v>
      </c>
      <c r="C1468" s="107" t="s">
        <v>12</v>
      </c>
      <c r="D1468" s="89">
        <v>6.22</v>
      </c>
      <c r="E1468" s="16">
        <v>189.85</v>
      </c>
      <c r="F1468" s="65">
        <v>1180.867</v>
      </c>
    </row>
    <row r="1469" spans="1:6" ht="15" x14ac:dyDescent="0.2">
      <c r="A1469" s="107">
        <v>17</v>
      </c>
      <c r="B1469" s="31" t="s">
        <v>124</v>
      </c>
      <c r="C1469" s="107" t="s">
        <v>274</v>
      </c>
      <c r="D1469" s="89">
        <v>64.8</v>
      </c>
      <c r="E1469" s="16">
        <v>1.8</v>
      </c>
      <c r="F1469" s="65">
        <v>116.64</v>
      </c>
    </row>
    <row r="1470" spans="1:6" ht="15" x14ac:dyDescent="0.2">
      <c r="A1470" s="107">
        <v>18</v>
      </c>
      <c r="B1470" s="31" t="s">
        <v>125</v>
      </c>
      <c r="C1470" s="107" t="s">
        <v>274</v>
      </c>
      <c r="D1470" s="89">
        <v>64.8</v>
      </c>
      <c r="E1470" s="16">
        <v>1.58</v>
      </c>
      <c r="F1470" s="65">
        <v>102.384</v>
      </c>
    </row>
    <row r="1471" spans="1:6" ht="30" x14ac:dyDescent="0.2">
      <c r="A1471" s="107">
        <v>19</v>
      </c>
      <c r="B1471" s="31" t="s">
        <v>102</v>
      </c>
      <c r="C1471" s="68" t="s">
        <v>12</v>
      </c>
      <c r="D1471" s="89">
        <v>5.96</v>
      </c>
      <c r="E1471" s="16">
        <v>180.98</v>
      </c>
      <c r="F1471" s="65">
        <v>1078.6407999999999</v>
      </c>
    </row>
    <row r="1472" spans="1:6" ht="30" x14ac:dyDescent="0.2">
      <c r="A1472" s="107">
        <v>20</v>
      </c>
      <c r="B1472" s="22" t="s">
        <v>103</v>
      </c>
      <c r="C1472" s="23" t="s">
        <v>12</v>
      </c>
      <c r="D1472" s="89">
        <v>8.5500000000000007</v>
      </c>
      <c r="E1472" s="30">
        <v>145.56</v>
      </c>
      <c r="F1472" s="65">
        <v>1244.538</v>
      </c>
    </row>
    <row r="1473" spans="1:6" ht="45" x14ac:dyDescent="0.2">
      <c r="A1473" s="107">
        <v>21</v>
      </c>
      <c r="B1473" s="92" t="s">
        <v>107</v>
      </c>
      <c r="C1473" s="68" t="s">
        <v>275</v>
      </c>
      <c r="D1473" s="89">
        <v>29.81</v>
      </c>
      <c r="E1473" s="13">
        <v>40.200000000000003</v>
      </c>
      <c r="F1473" s="65">
        <v>1198.3620000000001</v>
      </c>
    </row>
    <row r="1474" spans="1:6" ht="15" x14ac:dyDescent="0.2">
      <c r="A1474" s="107">
        <v>22</v>
      </c>
      <c r="B1474" s="67" t="s">
        <v>65</v>
      </c>
      <c r="C1474" s="106" t="s">
        <v>5</v>
      </c>
      <c r="D1474" s="89">
        <v>156</v>
      </c>
      <c r="E1474" s="19">
        <v>3.15</v>
      </c>
      <c r="F1474" s="65">
        <v>491.4</v>
      </c>
    </row>
    <row r="1475" spans="1:6" ht="30" x14ac:dyDescent="0.2">
      <c r="A1475" s="107">
        <v>23</v>
      </c>
      <c r="B1475" s="94" t="s">
        <v>261</v>
      </c>
      <c r="C1475" s="106" t="s">
        <v>5</v>
      </c>
      <c r="D1475" s="89">
        <v>12</v>
      </c>
      <c r="E1475" s="93">
        <v>155</v>
      </c>
      <c r="F1475" s="65">
        <v>1860</v>
      </c>
    </row>
    <row r="1476" spans="1:6" ht="15" x14ac:dyDescent="0.2">
      <c r="A1476" s="107"/>
      <c r="B1476" s="94"/>
      <c r="C1476" s="106"/>
      <c r="D1476" s="89"/>
      <c r="E1476" s="93"/>
      <c r="F1476" s="65"/>
    </row>
    <row r="1477" spans="1:6" ht="15" x14ac:dyDescent="0.25">
      <c r="A1477" s="62" t="s">
        <v>43</v>
      </c>
      <c r="B1477" s="62" t="s">
        <v>44</v>
      </c>
      <c r="C1477" s="63"/>
      <c r="D1477" s="88"/>
      <c r="E1477" s="88"/>
      <c r="F1477" s="65"/>
    </row>
    <row r="1478" spans="1:6" ht="15" x14ac:dyDescent="0.25">
      <c r="A1478" s="107">
        <v>1</v>
      </c>
      <c r="B1478" s="77" t="s">
        <v>129</v>
      </c>
      <c r="C1478" s="34" t="s">
        <v>5</v>
      </c>
      <c r="D1478" s="36">
        <v>88</v>
      </c>
      <c r="E1478" s="25">
        <v>27.92</v>
      </c>
      <c r="F1478" s="65">
        <v>2456.96</v>
      </c>
    </row>
    <row r="1479" spans="1:6" ht="15" x14ac:dyDescent="0.2">
      <c r="A1479" s="107">
        <v>3</v>
      </c>
      <c r="B1479" s="37" t="s">
        <v>144</v>
      </c>
      <c r="C1479" s="107" t="s">
        <v>6</v>
      </c>
      <c r="D1479" s="36">
        <v>1</v>
      </c>
      <c r="E1479" s="25">
        <v>45.1</v>
      </c>
      <c r="F1479" s="65">
        <v>45.1</v>
      </c>
    </row>
    <row r="1480" spans="1:6" ht="15" x14ac:dyDescent="0.2">
      <c r="A1480" s="107">
        <v>4</v>
      </c>
      <c r="B1480" s="37" t="s">
        <v>114</v>
      </c>
      <c r="C1480" s="78" t="s">
        <v>6</v>
      </c>
      <c r="D1480" s="36">
        <v>2</v>
      </c>
      <c r="E1480" s="25">
        <v>29.75</v>
      </c>
      <c r="F1480" s="65">
        <v>59.5</v>
      </c>
    </row>
    <row r="1481" spans="1:6" ht="30" x14ac:dyDescent="0.2">
      <c r="A1481" s="107">
        <v>5</v>
      </c>
      <c r="B1481" s="43" t="s">
        <v>116</v>
      </c>
      <c r="C1481" s="107" t="s">
        <v>6</v>
      </c>
      <c r="D1481" s="36">
        <v>1</v>
      </c>
      <c r="E1481" s="18">
        <v>531.28</v>
      </c>
      <c r="F1481" s="65">
        <v>531.28</v>
      </c>
    </row>
    <row r="1482" spans="1:6" ht="30" x14ac:dyDescent="0.25">
      <c r="A1482" s="107">
        <v>6</v>
      </c>
      <c r="B1482" s="81" t="s">
        <v>118</v>
      </c>
      <c r="C1482" s="107" t="s">
        <v>6</v>
      </c>
      <c r="D1482" s="36">
        <v>2</v>
      </c>
      <c r="E1482" s="17">
        <v>36.03</v>
      </c>
      <c r="F1482" s="65">
        <v>72.06</v>
      </c>
    </row>
    <row r="1483" spans="1:6" ht="15" x14ac:dyDescent="0.2">
      <c r="A1483" s="107">
        <v>7</v>
      </c>
      <c r="B1483" s="37" t="s">
        <v>21</v>
      </c>
      <c r="C1483" s="107" t="s">
        <v>6</v>
      </c>
      <c r="D1483" s="36">
        <v>2</v>
      </c>
      <c r="E1483" s="27">
        <v>25.6</v>
      </c>
      <c r="F1483" s="65">
        <v>51.2</v>
      </c>
    </row>
    <row r="1484" spans="1:6" ht="15" x14ac:dyDescent="0.2">
      <c r="A1484" s="107">
        <v>8</v>
      </c>
      <c r="B1484" s="37" t="s">
        <v>250</v>
      </c>
      <c r="C1484" s="107" t="s">
        <v>6</v>
      </c>
      <c r="D1484" s="36">
        <v>1</v>
      </c>
      <c r="E1484" s="27">
        <v>356.89</v>
      </c>
      <c r="F1484" s="65">
        <v>356.89</v>
      </c>
    </row>
    <row r="1485" spans="1:6" ht="15" x14ac:dyDescent="0.2">
      <c r="A1485" s="107">
        <v>9</v>
      </c>
      <c r="B1485" s="37" t="s">
        <v>133</v>
      </c>
      <c r="C1485" s="107" t="s">
        <v>6</v>
      </c>
      <c r="D1485" s="36">
        <v>2</v>
      </c>
      <c r="E1485" s="27">
        <v>276.11</v>
      </c>
      <c r="F1485" s="65">
        <v>552.22</v>
      </c>
    </row>
    <row r="1486" spans="1:6" ht="15" x14ac:dyDescent="0.2">
      <c r="A1486" s="107">
        <v>10</v>
      </c>
      <c r="B1486" s="37" t="s">
        <v>134</v>
      </c>
      <c r="C1486" s="107" t="s">
        <v>6</v>
      </c>
      <c r="D1486" s="36">
        <v>3</v>
      </c>
      <c r="E1486" s="89">
        <v>261.75</v>
      </c>
      <c r="F1486" s="65">
        <v>785.25</v>
      </c>
    </row>
    <row r="1487" spans="1:6" ht="15" x14ac:dyDescent="0.2">
      <c r="A1487" s="107">
        <v>11</v>
      </c>
      <c r="B1487" s="37" t="s">
        <v>132</v>
      </c>
      <c r="C1487" s="107" t="s">
        <v>6</v>
      </c>
      <c r="D1487" s="36">
        <v>4</v>
      </c>
      <c r="E1487" s="25">
        <v>35.89</v>
      </c>
      <c r="F1487" s="65">
        <v>143.56</v>
      </c>
    </row>
    <row r="1488" spans="1:6" ht="15" x14ac:dyDescent="0.2">
      <c r="A1488" s="107">
        <v>12</v>
      </c>
      <c r="B1488" s="37" t="s">
        <v>80</v>
      </c>
      <c r="C1488" s="107" t="s">
        <v>5</v>
      </c>
      <c r="D1488" s="36">
        <v>76</v>
      </c>
      <c r="E1488" s="28">
        <v>1.73</v>
      </c>
      <c r="F1488" s="65">
        <v>131.47999999999999</v>
      </c>
    </row>
    <row r="1489" spans="1:6" ht="15" x14ac:dyDescent="0.2">
      <c r="A1489" s="107">
        <v>13</v>
      </c>
      <c r="B1489" s="37" t="s">
        <v>22</v>
      </c>
      <c r="C1489" s="107" t="s">
        <v>5</v>
      </c>
      <c r="D1489" s="36">
        <v>76</v>
      </c>
      <c r="E1489" s="28">
        <v>0.92</v>
      </c>
      <c r="F1489" s="65">
        <v>69.92</v>
      </c>
    </row>
    <row r="1490" spans="1:6" ht="15" x14ac:dyDescent="0.2">
      <c r="A1490" s="107">
        <v>14</v>
      </c>
      <c r="B1490" s="37" t="s">
        <v>16</v>
      </c>
      <c r="C1490" s="107" t="s">
        <v>5</v>
      </c>
      <c r="D1490" s="36">
        <v>88</v>
      </c>
      <c r="E1490" s="28">
        <v>0.71</v>
      </c>
      <c r="F1490" s="65">
        <v>62.48</v>
      </c>
    </row>
    <row r="1491" spans="1:6" ht="15" x14ac:dyDescent="0.2">
      <c r="A1491" s="107">
        <v>15</v>
      </c>
      <c r="B1491" s="37" t="s">
        <v>17</v>
      </c>
      <c r="C1491" s="107" t="s">
        <v>5</v>
      </c>
      <c r="D1491" s="36">
        <v>88</v>
      </c>
      <c r="E1491" s="28">
        <v>0.85</v>
      </c>
      <c r="F1491" s="65">
        <v>74.8</v>
      </c>
    </row>
    <row r="1492" spans="1:6" ht="15" x14ac:dyDescent="0.25">
      <c r="A1492" s="48"/>
      <c r="B1492" s="39"/>
      <c r="C1492" s="39"/>
      <c r="D1492" s="40"/>
      <c r="E1492" s="72" t="s">
        <v>81</v>
      </c>
      <c r="F1492" s="73">
        <v>21189.0455</v>
      </c>
    </row>
    <row r="1493" spans="1:6" ht="15" x14ac:dyDescent="0.2">
      <c r="A1493" s="39"/>
      <c r="B1493" s="39"/>
      <c r="C1493" s="39"/>
      <c r="E1493" s="74" t="s">
        <v>82</v>
      </c>
      <c r="F1493" s="73">
        <v>4237.8091000000004</v>
      </c>
    </row>
    <row r="1494" spans="1:6" ht="15" x14ac:dyDescent="0.25">
      <c r="A1494" s="49"/>
      <c r="B1494" s="91"/>
      <c r="C1494" s="91"/>
      <c r="D1494" s="86"/>
      <c r="E1494" s="75" t="s">
        <v>83</v>
      </c>
      <c r="F1494" s="73">
        <v>25426.854599999999</v>
      </c>
    </row>
    <row r="1496" spans="1:6" ht="14.25" x14ac:dyDescent="0.2">
      <c r="A1496" s="740" t="s">
        <v>293</v>
      </c>
      <c r="B1496" s="740"/>
      <c r="C1496" s="740"/>
      <c r="D1496" s="740"/>
      <c r="E1496" s="740"/>
      <c r="F1496" s="740"/>
    </row>
    <row r="1497" spans="1:6" ht="14.25" x14ac:dyDescent="0.2">
      <c r="A1497" s="740"/>
      <c r="B1497" s="740"/>
      <c r="C1497" s="740"/>
      <c r="D1497" s="740"/>
      <c r="E1497" s="740"/>
      <c r="F1497" s="740"/>
    </row>
    <row r="1498" spans="1:6" ht="14.25" x14ac:dyDescent="0.2">
      <c r="A1498" s="53" t="s">
        <v>1</v>
      </c>
      <c r="B1498" s="54" t="s">
        <v>2</v>
      </c>
      <c r="C1498" s="55" t="s">
        <v>3</v>
      </c>
      <c r="D1498" s="54" t="s">
        <v>9</v>
      </c>
      <c r="E1498" s="54" t="s">
        <v>13</v>
      </c>
      <c r="F1498" s="56" t="s">
        <v>15</v>
      </c>
    </row>
    <row r="1499" spans="1:6" ht="14.25" x14ac:dyDescent="0.2">
      <c r="A1499" s="57" t="s">
        <v>4</v>
      </c>
      <c r="B1499" s="58"/>
      <c r="C1499" s="59"/>
      <c r="D1499" s="58"/>
      <c r="E1499" s="60" t="s">
        <v>14</v>
      </c>
      <c r="F1499" s="61"/>
    </row>
    <row r="1500" spans="1:6" ht="15" x14ac:dyDescent="0.2">
      <c r="A1500" s="44">
        <v>1</v>
      </c>
      <c r="B1500" s="44">
        <v>2</v>
      </c>
      <c r="C1500" s="44">
        <v>3</v>
      </c>
      <c r="D1500" s="44">
        <v>4</v>
      </c>
      <c r="E1500" s="44">
        <v>5</v>
      </c>
      <c r="F1500" s="44">
        <v>6</v>
      </c>
    </row>
    <row r="1501" spans="1:6" ht="15" x14ac:dyDescent="0.25">
      <c r="A1501" s="62" t="s">
        <v>40</v>
      </c>
      <c r="B1501" s="62" t="s">
        <v>41</v>
      </c>
      <c r="C1501" s="63"/>
      <c r="D1501" s="87"/>
      <c r="E1501" s="87"/>
      <c r="F1501" s="64"/>
    </row>
    <row r="1502" spans="1:6" ht="15" x14ac:dyDescent="0.2">
      <c r="A1502" s="107">
        <v>1</v>
      </c>
      <c r="B1502" s="35" t="s">
        <v>48</v>
      </c>
      <c r="C1502" s="107" t="s">
        <v>5</v>
      </c>
      <c r="D1502" s="89">
        <v>462</v>
      </c>
      <c r="E1502" s="89">
        <v>3.55</v>
      </c>
      <c r="F1502" s="65">
        <v>1640.1</v>
      </c>
    </row>
    <row r="1503" spans="1:6" ht="30" x14ac:dyDescent="0.2">
      <c r="A1503" s="107">
        <v>2</v>
      </c>
      <c r="B1503" s="35" t="s">
        <v>42</v>
      </c>
      <c r="C1503" s="107" t="s">
        <v>274</v>
      </c>
      <c r="D1503" s="89">
        <v>184.8</v>
      </c>
      <c r="E1503" s="89">
        <v>5.43</v>
      </c>
      <c r="F1503" s="65">
        <v>1003.4640000000001</v>
      </c>
    </row>
    <row r="1504" spans="1:6" ht="15" x14ac:dyDescent="0.2">
      <c r="A1504" s="107">
        <v>3</v>
      </c>
      <c r="B1504" s="35" t="s">
        <v>0</v>
      </c>
      <c r="C1504" s="107" t="s">
        <v>5</v>
      </c>
      <c r="D1504" s="89">
        <v>7</v>
      </c>
      <c r="E1504" s="3">
        <v>5.88</v>
      </c>
      <c r="F1504" s="65">
        <v>41.16</v>
      </c>
    </row>
    <row r="1505" spans="1:6" ht="15" x14ac:dyDescent="0.2">
      <c r="A1505" s="107">
        <v>4</v>
      </c>
      <c r="B1505" s="35" t="s">
        <v>25</v>
      </c>
      <c r="C1505" s="107" t="s">
        <v>274</v>
      </c>
      <c r="D1505" s="89">
        <v>28</v>
      </c>
      <c r="E1505" s="3">
        <v>4.46</v>
      </c>
      <c r="F1505" s="65">
        <v>124.88</v>
      </c>
    </row>
    <row r="1506" spans="1:6" ht="30" x14ac:dyDescent="0.2">
      <c r="A1506" s="107">
        <v>5</v>
      </c>
      <c r="B1506" s="35" t="s">
        <v>96</v>
      </c>
      <c r="C1506" s="34" t="s">
        <v>275</v>
      </c>
      <c r="D1506" s="89">
        <v>20.58</v>
      </c>
      <c r="E1506" s="89">
        <v>16.91</v>
      </c>
      <c r="F1506" s="65">
        <v>348.00779999999997</v>
      </c>
    </row>
    <row r="1507" spans="1:6" ht="30" x14ac:dyDescent="0.2">
      <c r="A1507" s="737">
        <v>6</v>
      </c>
      <c r="B1507" s="35" t="s">
        <v>49</v>
      </c>
      <c r="C1507" s="34"/>
      <c r="D1507" s="89"/>
      <c r="E1507" s="90"/>
      <c r="F1507" s="65"/>
    </row>
    <row r="1508" spans="1:6" ht="15" x14ac:dyDescent="0.2">
      <c r="A1508" s="738"/>
      <c r="B1508" s="4" t="s">
        <v>104</v>
      </c>
      <c r="C1508" s="34" t="s">
        <v>275</v>
      </c>
      <c r="D1508" s="89">
        <v>261.74</v>
      </c>
      <c r="E1508" s="6">
        <v>6.78</v>
      </c>
      <c r="F1508" s="65">
        <v>1774.5972000000002</v>
      </c>
    </row>
    <row r="1509" spans="1:6" ht="15" x14ac:dyDescent="0.2">
      <c r="A1509" s="738"/>
      <c r="B1509" s="5" t="s">
        <v>105</v>
      </c>
      <c r="C1509" s="34" t="s">
        <v>275</v>
      </c>
      <c r="D1509" s="89">
        <v>65.44</v>
      </c>
      <c r="E1509" s="7">
        <v>24.85</v>
      </c>
      <c r="F1509" s="65">
        <v>1626.184</v>
      </c>
    </row>
    <row r="1510" spans="1:6" ht="30" x14ac:dyDescent="0.2">
      <c r="A1510" s="107">
        <v>7</v>
      </c>
      <c r="B1510" s="46" t="s">
        <v>26</v>
      </c>
      <c r="C1510" s="34" t="s">
        <v>275</v>
      </c>
      <c r="D1510" s="89">
        <v>65.44</v>
      </c>
      <c r="E1510" s="8">
        <v>6.49</v>
      </c>
      <c r="F1510" s="65">
        <v>424.7056</v>
      </c>
    </row>
    <row r="1511" spans="1:6" ht="15" x14ac:dyDescent="0.2">
      <c r="A1511" s="107">
        <v>8</v>
      </c>
      <c r="B1511" s="47" t="s">
        <v>27</v>
      </c>
      <c r="C1511" s="34" t="s">
        <v>275</v>
      </c>
      <c r="D1511" s="89">
        <v>65.44</v>
      </c>
      <c r="E1511" s="9">
        <v>4.8899999999999997</v>
      </c>
      <c r="F1511" s="65">
        <v>320.0016</v>
      </c>
    </row>
    <row r="1512" spans="1:6" ht="30" x14ac:dyDescent="0.2">
      <c r="A1512" s="107">
        <v>9</v>
      </c>
      <c r="B1512" s="43" t="s">
        <v>95</v>
      </c>
      <c r="C1512" s="34" t="s">
        <v>275</v>
      </c>
      <c r="D1512" s="89">
        <v>327.18</v>
      </c>
      <c r="E1512" s="10">
        <v>14.6</v>
      </c>
      <c r="F1512" s="65">
        <v>4776.8280000000004</v>
      </c>
    </row>
    <row r="1513" spans="1:6" ht="15" x14ac:dyDescent="0.2">
      <c r="A1513" s="107">
        <v>10</v>
      </c>
      <c r="B1513" s="37" t="s">
        <v>276</v>
      </c>
      <c r="C1513" s="107" t="s">
        <v>274</v>
      </c>
      <c r="D1513" s="89">
        <v>415.8</v>
      </c>
      <c r="E1513" s="11">
        <v>4.2300000000000004</v>
      </c>
      <c r="F1513" s="65">
        <v>1758.8340000000003</v>
      </c>
    </row>
    <row r="1514" spans="1:6" ht="60" x14ac:dyDescent="0.2">
      <c r="A1514" s="107">
        <v>11</v>
      </c>
      <c r="B1514" s="84" t="s">
        <v>84</v>
      </c>
      <c r="C1514" s="34" t="s">
        <v>275</v>
      </c>
      <c r="D1514" s="89">
        <v>82.81</v>
      </c>
      <c r="E1514" s="12">
        <v>41.85</v>
      </c>
      <c r="F1514" s="65">
        <v>3465.5985000000001</v>
      </c>
    </row>
    <row r="1515" spans="1:6" ht="45" x14ac:dyDescent="0.2">
      <c r="A1515" s="107">
        <v>12</v>
      </c>
      <c r="B1515" s="85" t="s">
        <v>148</v>
      </c>
      <c r="C1515" s="34" t="s">
        <v>275</v>
      </c>
      <c r="D1515" s="89">
        <v>154.07</v>
      </c>
      <c r="E1515" s="13">
        <v>40.200000000000003</v>
      </c>
      <c r="F1515" s="65">
        <v>6193.6140000000005</v>
      </c>
    </row>
    <row r="1516" spans="1:6" ht="15" x14ac:dyDescent="0.2">
      <c r="A1516" s="107">
        <v>13</v>
      </c>
      <c r="B1516" s="37" t="s">
        <v>7</v>
      </c>
      <c r="C1516" s="107" t="s">
        <v>8</v>
      </c>
      <c r="D1516" s="36">
        <v>5</v>
      </c>
      <c r="E1516" s="14">
        <v>82.8</v>
      </c>
      <c r="F1516" s="65">
        <v>414</v>
      </c>
    </row>
    <row r="1517" spans="1:6" ht="15" x14ac:dyDescent="0.25">
      <c r="A1517" s="107">
        <v>14</v>
      </c>
      <c r="B1517" s="32" t="s">
        <v>106</v>
      </c>
      <c r="C1517" s="83" t="s">
        <v>5</v>
      </c>
      <c r="D1517" s="89">
        <v>7</v>
      </c>
      <c r="E1517" s="15">
        <v>35.97</v>
      </c>
      <c r="F1517" s="65">
        <v>251.79</v>
      </c>
    </row>
    <row r="1518" spans="1:6" ht="15" x14ac:dyDescent="0.2">
      <c r="A1518" s="107">
        <v>15</v>
      </c>
      <c r="B1518" s="38" t="s">
        <v>85</v>
      </c>
      <c r="C1518" s="107" t="s">
        <v>274</v>
      </c>
      <c r="D1518" s="89">
        <v>28</v>
      </c>
      <c r="E1518" s="15">
        <v>43.88</v>
      </c>
      <c r="F1518" s="65">
        <v>1228.6400000000001</v>
      </c>
    </row>
    <row r="1519" spans="1:6" ht="30" x14ac:dyDescent="0.2">
      <c r="A1519" s="107">
        <v>16</v>
      </c>
      <c r="B1519" s="31" t="s">
        <v>101</v>
      </c>
      <c r="C1519" s="107" t="s">
        <v>12</v>
      </c>
      <c r="D1519" s="89">
        <v>17.739999999999998</v>
      </c>
      <c r="E1519" s="16">
        <v>189.85</v>
      </c>
      <c r="F1519" s="65">
        <v>3367.9389999999994</v>
      </c>
    </row>
    <row r="1520" spans="1:6" ht="15" x14ac:dyDescent="0.2">
      <c r="A1520" s="107">
        <v>17</v>
      </c>
      <c r="B1520" s="31" t="s">
        <v>124</v>
      </c>
      <c r="C1520" s="107" t="s">
        <v>274</v>
      </c>
      <c r="D1520" s="89">
        <v>184.8</v>
      </c>
      <c r="E1520" s="16">
        <v>1.8</v>
      </c>
      <c r="F1520" s="65">
        <v>332.64000000000004</v>
      </c>
    </row>
    <row r="1521" spans="1:6" ht="15" x14ac:dyDescent="0.2">
      <c r="A1521" s="107">
        <v>18</v>
      </c>
      <c r="B1521" s="31" t="s">
        <v>125</v>
      </c>
      <c r="C1521" s="107" t="s">
        <v>274</v>
      </c>
      <c r="D1521" s="89">
        <v>184.8</v>
      </c>
      <c r="E1521" s="16">
        <v>1.58</v>
      </c>
      <c r="F1521" s="65">
        <v>291.98400000000004</v>
      </c>
    </row>
    <row r="1522" spans="1:6" ht="30" x14ac:dyDescent="0.2">
      <c r="A1522" s="107">
        <v>19</v>
      </c>
      <c r="B1522" s="31" t="s">
        <v>102</v>
      </c>
      <c r="C1522" s="68" t="s">
        <v>12</v>
      </c>
      <c r="D1522" s="89">
        <v>17</v>
      </c>
      <c r="E1522" s="16">
        <v>180.98</v>
      </c>
      <c r="F1522" s="65">
        <v>3076.66</v>
      </c>
    </row>
    <row r="1523" spans="1:6" ht="30" x14ac:dyDescent="0.2">
      <c r="A1523" s="107">
        <v>20</v>
      </c>
      <c r="B1523" s="22" t="s">
        <v>103</v>
      </c>
      <c r="C1523" s="23" t="s">
        <v>12</v>
      </c>
      <c r="D1523" s="89">
        <v>24.39</v>
      </c>
      <c r="E1523" s="30">
        <v>145.56</v>
      </c>
      <c r="F1523" s="65">
        <v>3550.2084</v>
      </c>
    </row>
    <row r="1524" spans="1:6" ht="45" x14ac:dyDescent="0.2">
      <c r="A1524" s="107">
        <v>21</v>
      </c>
      <c r="B1524" s="92" t="s">
        <v>107</v>
      </c>
      <c r="C1524" s="68" t="s">
        <v>275</v>
      </c>
      <c r="D1524" s="89">
        <v>85.01</v>
      </c>
      <c r="E1524" s="13">
        <v>40.200000000000003</v>
      </c>
      <c r="F1524" s="65">
        <v>3417.4020000000005</v>
      </c>
    </row>
    <row r="1525" spans="1:6" ht="15" x14ac:dyDescent="0.2">
      <c r="A1525" s="107">
        <v>22</v>
      </c>
      <c r="B1525" s="67" t="s">
        <v>65</v>
      </c>
      <c r="C1525" s="106" t="s">
        <v>5</v>
      </c>
      <c r="D1525" s="89">
        <v>462</v>
      </c>
      <c r="E1525" s="19">
        <v>3.15</v>
      </c>
      <c r="F1525" s="65">
        <v>1455.3</v>
      </c>
    </row>
    <row r="1526" spans="1:6" ht="15" x14ac:dyDescent="0.2">
      <c r="A1526" s="39"/>
      <c r="B1526" s="69"/>
      <c r="C1526" s="70"/>
      <c r="D1526" s="79"/>
      <c r="E1526" s="71"/>
      <c r="F1526" s="65"/>
    </row>
    <row r="1527" spans="1:6" ht="15" x14ac:dyDescent="0.25">
      <c r="A1527" s="62" t="s">
        <v>43</v>
      </c>
      <c r="B1527" s="62" t="s">
        <v>44</v>
      </c>
      <c r="C1527" s="63"/>
      <c r="D1527" s="88"/>
      <c r="E1527" s="88"/>
      <c r="F1527" s="65"/>
    </row>
    <row r="1528" spans="1:6" ht="15" x14ac:dyDescent="0.25">
      <c r="A1528" s="107">
        <v>1</v>
      </c>
      <c r="B1528" s="77" t="s">
        <v>129</v>
      </c>
      <c r="C1528" s="34" t="s">
        <v>5</v>
      </c>
      <c r="D1528" s="36">
        <v>231</v>
      </c>
      <c r="E1528" s="25">
        <v>27.92</v>
      </c>
      <c r="F1528" s="65">
        <v>6449.52</v>
      </c>
    </row>
    <row r="1529" spans="1:6" ht="15" x14ac:dyDescent="0.2">
      <c r="A1529" s="107">
        <v>2</v>
      </c>
      <c r="B1529" s="37" t="s">
        <v>144</v>
      </c>
      <c r="C1529" s="107" t="s">
        <v>6</v>
      </c>
      <c r="D1529" s="36">
        <v>1</v>
      </c>
      <c r="E1529" s="25">
        <v>45.1</v>
      </c>
      <c r="F1529" s="65">
        <v>45.1</v>
      </c>
    </row>
    <row r="1530" spans="1:6" ht="15" x14ac:dyDescent="0.2">
      <c r="A1530" s="107">
        <v>3</v>
      </c>
      <c r="B1530" s="26" t="s">
        <v>145</v>
      </c>
      <c r="C1530" s="107" t="s">
        <v>6</v>
      </c>
      <c r="D1530" s="36">
        <v>1</v>
      </c>
      <c r="E1530" s="89">
        <v>104.78</v>
      </c>
      <c r="F1530" s="65">
        <v>104.78</v>
      </c>
    </row>
    <row r="1531" spans="1:6" ht="15" x14ac:dyDescent="0.2">
      <c r="A1531" s="107">
        <v>4</v>
      </c>
      <c r="B1531" s="26" t="s">
        <v>253</v>
      </c>
      <c r="C1531" s="107" t="s">
        <v>6</v>
      </c>
      <c r="D1531" s="36">
        <v>1</v>
      </c>
      <c r="E1531" s="24"/>
      <c r="F1531" s="65">
        <v>0</v>
      </c>
    </row>
    <row r="1532" spans="1:6" ht="15" x14ac:dyDescent="0.2">
      <c r="A1532" s="107">
        <v>5</v>
      </c>
      <c r="B1532" s="45" t="s">
        <v>286</v>
      </c>
      <c r="C1532" s="107" t="s">
        <v>6</v>
      </c>
      <c r="D1532" s="36">
        <v>1</v>
      </c>
      <c r="E1532" s="25">
        <v>37.450000000000003</v>
      </c>
      <c r="F1532" s="65">
        <v>37.450000000000003</v>
      </c>
    </row>
    <row r="1533" spans="1:6" ht="15" x14ac:dyDescent="0.2">
      <c r="A1533" s="107">
        <v>6</v>
      </c>
      <c r="B1533" s="37" t="s">
        <v>18</v>
      </c>
      <c r="C1533" s="78" t="s">
        <v>6</v>
      </c>
      <c r="D1533" s="36">
        <v>1</v>
      </c>
      <c r="E1533" s="25">
        <v>26.13</v>
      </c>
      <c r="F1533" s="65">
        <v>26.13</v>
      </c>
    </row>
    <row r="1534" spans="1:6" ht="30" x14ac:dyDescent="0.2">
      <c r="A1534" s="107">
        <v>7</v>
      </c>
      <c r="B1534" s="43" t="s">
        <v>19</v>
      </c>
      <c r="C1534" s="107" t="s">
        <v>6</v>
      </c>
      <c r="D1534" s="36">
        <v>1</v>
      </c>
      <c r="E1534" s="18">
        <v>460.86</v>
      </c>
      <c r="F1534" s="65">
        <v>460.86</v>
      </c>
    </row>
    <row r="1535" spans="1:6" ht="30" x14ac:dyDescent="0.25">
      <c r="A1535" s="107">
        <v>8</v>
      </c>
      <c r="B1535" s="81" t="s">
        <v>45</v>
      </c>
      <c r="C1535" s="107" t="s">
        <v>6</v>
      </c>
      <c r="D1535" s="36">
        <v>1</v>
      </c>
      <c r="E1535" s="17">
        <v>29.36</v>
      </c>
      <c r="F1535" s="65">
        <v>29.36</v>
      </c>
    </row>
    <row r="1536" spans="1:6" ht="15" x14ac:dyDescent="0.2">
      <c r="A1536" s="107">
        <v>9</v>
      </c>
      <c r="B1536" s="37" t="s">
        <v>21</v>
      </c>
      <c r="C1536" s="107" t="s">
        <v>6</v>
      </c>
      <c r="D1536" s="36">
        <v>4</v>
      </c>
      <c r="E1536" s="27">
        <v>25.6</v>
      </c>
      <c r="F1536" s="65">
        <v>102.4</v>
      </c>
    </row>
    <row r="1537" spans="1:6" ht="15" x14ac:dyDescent="0.2">
      <c r="A1537" s="107">
        <v>10</v>
      </c>
      <c r="B1537" s="37" t="s">
        <v>20</v>
      </c>
      <c r="C1537" s="107" t="s">
        <v>6</v>
      </c>
      <c r="D1537" s="36">
        <v>1</v>
      </c>
      <c r="E1537" s="21">
        <v>870.85</v>
      </c>
      <c r="F1537" s="65">
        <v>870.85</v>
      </c>
    </row>
    <row r="1538" spans="1:6" ht="15" x14ac:dyDescent="0.2">
      <c r="A1538" s="107">
        <v>11</v>
      </c>
      <c r="B1538" s="37" t="s">
        <v>254</v>
      </c>
      <c r="C1538" s="107" t="s">
        <v>6</v>
      </c>
      <c r="D1538" s="36">
        <v>1</v>
      </c>
      <c r="E1538" s="89">
        <v>289.58</v>
      </c>
      <c r="F1538" s="65">
        <v>289.58</v>
      </c>
    </row>
    <row r="1539" spans="1:6" ht="15" x14ac:dyDescent="0.2">
      <c r="A1539" s="107">
        <v>12</v>
      </c>
      <c r="B1539" s="37" t="s">
        <v>224</v>
      </c>
      <c r="C1539" s="107" t="s">
        <v>6</v>
      </c>
      <c r="D1539" s="36">
        <v>1</v>
      </c>
      <c r="E1539" s="89">
        <v>305.77999999999997</v>
      </c>
      <c r="F1539" s="65">
        <v>305.77999999999997</v>
      </c>
    </row>
    <row r="1540" spans="1:6" ht="15" x14ac:dyDescent="0.2">
      <c r="A1540" s="107">
        <v>13</v>
      </c>
      <c r="B1540" s="37" t="s">
        <v>133</v>
      </c>
      <c r="C1540" s="107" t="s">
        <v>6</v>
      </c>
      <c r="D1540" s="36">
        <v>1</v>
      </c>
      <c r="E1540" s="89">
        <v>276.11</v>
      </c>
      <c r="F1540" s="65">
        <v>276.11</v>
      </c>
    </row>
    <row r="1541" spans="1:6" ht="15" x14ac:dyDescent="0.2">
      <c r="A1541" s="107">
        <v>14</v>
      </c>
      <c r="B1541" s="37" t="s">
        <v>134</v>
      </c>
      <c r="C1541" s="107" t="s">
        <v>6</v>
      </c>
      <c r="D1541" s="36">
        <v>4</v>
      </c>
      <c r="E1541" s="89">
        <v>261.75</v>
      </c>
      <c r="F1541" s="65">
        <v>1047</v>
      </c>
    </row>
    <row r="1542" spans="1:6" ht="15" x14ac:dyDescent="0.2">
      <c r="A1542" s="107">
        <v>15</v>
      </c>
      <c r="B1542" s="37" t="s">
        <v>132</v>
      </c>
      <c r="C1542" s="107" t="s">
        <v>6</v>
      </c>
      <c r="D1542" s="36">
        <v>12</v>
      </c>
      <c r="E1542" s="25">
        <v>35.89</v>
      </c>
      <c r="F1542" s="65">
        <v>430.68</v>
      </c>
    </row>
    <row r="1543" spans="1:6" ht="15" x14ac:dyDescent="0.2">
      <c r="A1543" s="107">
        <v>16</v>
      </c>
      <c r="B1543" s="37" t="s">
        <v>80</v>
      </c>
      <c r="C1543" s="107" t="s">
        <v>5</v>
      </c>
      <c r="D1543" s="36">
        <v>231</v>
      </c>
      <c r="E1543" s="28">
        <v>1.73</v>
      </c>
      <c r="F1543" s="65">
        <v>399.63</v>
      </c>
    </row>
    <row r="1544" spans="1:6" ht="15" x14ac:dyDescent="0.2">
      <c r="A1544" s="107">
        <v>17</v>
      </c>
      <c r="B1544" s="37" t="s">
        <v>22</v>
      </c>
      <c r="C1544" s="107" t="s">
        <v>5</v>
      </c>
      <c r="D1544" s="36">
        <v>231</v>
      </c>
      <c r="E1544" s="28">
        <v>0.92</v>
      </c>
      <c r="F1544" s="65">
        <v>212.52</v>
      </c>
    </row>
    <row r="1545" spans="1:6" ht="15" x14ac:dyDescent="0.2">
      <c r="A1545" s="107">
        <v>18</v>
      </c>
      <c r="B1545" s="37" t="s">
        <v>16</v>
      </c>
      <c r="C1545" s="107" t="s">
        <v>5</v>
      </c>
      <c r="D1545" s="36">
        <v>231</v>
      </c>
      <c r="E1545" s="28">
        <v>0.71</v>
      </c>
      <c r="F1545" s="65">
        <v>164.01</v>
      </c>
    </row>
    <row r="1546" spans="1:6" ht="15" x14ac:dyDescent="0.2">
      <c r="A1546" s="107">
        <v>19</v>
      </c>
      <c r="B1546" s="37" t="s">
        <v>17</v>
      </c>
      <c r="C1546" s="107" t="s">
        <v>5</v>
      </c>
      <c r="D1546" s="36">
        <v>231</v>
      </c>
      <c r="E1546" s="28">
        <v>0.85</v>
      </c>
      <c r="F1546" s="65">
        <v>196.35</v>
      </c>
    </row>
    <row r="1547" spans="1:6" ht="15" x14ac:dyDescent="0.25">
      <c r="A1547" s="48"/>
      <c r="B1547" s="39"/>
      <c r="C1547" s="39"/>
      <c r="D1547" s="40"/>
      <c r="E1547" s="1" t="s">
        <v>81</v>
      </c>
      <c r="F1547" s="73">
        <v>52332.648099999999</v>
      </c>
    </row>
    <row r="1548" spans="1:6" ht="15" x14ac:dyDescent="0.2">
      <c r="A1548" s="39"/>
      <c r="B1548" s="39"/>
      <c r="C1548" s="39"/>
      <c r="E1548" s="74" t="s">
        <v>82</v>
      </c>
      <c r="F1548" s="73">
        <v>10466.529620000001</v>
      </c>
    </row>
    <row r="1549" spans="1:6" ht="15" x14ac:dyDescent="0.25">
      <c r="A1549" s="49"/>
      <c r="B1549" s="91"/>
      <c r="C1549" s="91"/>
      <c r="D1549" s="86"/>
      <c r="E1549" s="2" t="s">
        <v>83</v>
      </c>
      <c r="F1549" s="73">
        <v>62799.17772</v>
      </c>
    </row>
    <row r="1551" spans="1:6" ht="14.25" x14ac:dyDescent="0.2">
      <c r="A1551" s="740" t="s">
        <v>255</v>
      </c>
      <c r="B1551" s="740"/>
      <c r="C1551" s="740"/>
      <c r="D1551" s="740"/>
      <c r="E1551" s="740"/>
      <c r="F1551" s="740"/>
    </row>
    <row r="1552" spans="1:6" ht="14.25" x14ac:dyDescent="0.2">
      <c r="A1552" s="740"/>
      <c r="B1552" s="740"/>
      <c r="C1552" s="740"/>
      <c r="D1552" s="740"/>
      <c r="E1552" s="740"/>
      <c r="F1552" s="740"/>
    </row>
    <row r="1553" spans="1:6" ht="14.25" x14ac:dyDescent="0.2">
      <c r="A1553" s="53" t="s">
        <v>1</v>
      </c>
      <c r="B1553" s="54" t="s">
        <v>2</v>
      </c>
      <c r="C1553" s="55" t="s">
        <v>3</v>
      </c>
      <c r="D1553" s="54" t="s">
        <v>9</v>
      </c>
      <c r="E1553" s="54" t="s">
        <v>13</v>
      </c>
      <c r="F1553" s="56" t="s">
        <v>15</v>
      </c>
    </row>
    <row r="1554" spans="1:6" ht="14.25" x14ac:dyDescent="0.2">
      <c r="A1554" s="57" t="s">
        <v>4</v>
      </c>
      <c r="B1554" s="58"/>
      <c r="C1554" s="59"/>
      <c r="D1554" s="58"/>
      <c r="E1554" s="60" t="s">
        <v>14</v>
      </c>
      <c r="F1554" s="61"/>
    </row>
    <row r="1555" spans="1:6" ht="15" x14ac:dyDescent="0.2">
      <c r="A1555" s="44">
        <v>1</v>
      </c>
      <c r="B1555" s="44">
        <v>2</v>
      </c>
      <c r="C1555" s="44">
        <v>3</v>
      </c>
      <c r="D1555" s="44">
        <v>4</v>
      </c>
      <c r="E1555" s="44">
        <v>5</v>
      </c>
      <c r="F1555" s="44">
        <v>6</v>
      </c>
    </row>
    <row r="1556" spans="1:6" ht="15" x14ac:dyDescent="0.25">
      <c r="A1556" s="62" t="s">
        <v>40</v>
      </c>
      <c r="B1556" s="62" t="s">
        <v>41</v>
      </c>
      <c r="C1556" s="63"/>
      <c r="D1556" s="87"/>
      <c r="E1556" s="87"/>
      <c r="F1556" s="64"/>
    </row>
    <row r="1557" spans="1:6" ht="15" x14ac:dyDescent="0.2">
      <c r="A1557" s="107">
        <v>1</v>
      </c>
      <c r="B1557" s="35" t="s">
        <v>48</v>
      </c>
      <c r="C1557" s="107" t="s">
        <v>5</v>
      </c>
      <c r="D1557" s="89">
        <v>594</v>
      </c>
      <c r="E1557" s="89">
        <v>3.55</v>
      </c>
      <c r="F1557" s="65">
        <v>2108.6999999999998</v>
      </c>
    </row>
    <row r="1558" spans="1:6" ht="30" x14ac:dyDescent="0.2">
      <c r="A1558" s="107">
        <v>2</v>
      </c>
      <c r="B1558" s="35" t="s">
        <v>42</v>
      </c>
      <c r="C1558" s="107" t="s">
        <v>274</v>
      </c>
      <c r="D1558" s="89">
        <v>217.2</v>
      </c>
      <c r="E1558" s="89">
        <v>5.43</v>
      </c>
      <c r="F1558" s="65">
        <v>1179.396</v>
      </c>
    </row>
    <row r="1559" spans="1:6" ht="15" x14ac:dyDescent="0.2">
      <c r="A1559" s="107">
        <v>3</v>
      </c>
      <c r="B1559" s="35" t="s">
        <v>0</v>
      </c>
      <c r="C1559" s="107" t="s">
        <v>5</v>
      </c>
      <c r="D1559" s="89">
        <v>20</v>
      </c>
      <c r="E1559" s="3">
        <v>5.88</v>
      </c>
      <c r="F1559" s="65">
        <v>117.6</v>
      </c>
    </row>
    <row r="1560" spans="1:6" ht="15" x14ac:dyDescent="0.2">
      <c r="A1560" s="107">
        <v>4</v>
      </c>
      <c r="B1560" s="35" t="s">
        <v>25</v>
      </c>
      <c r="C1560" s="107" t="s">
        <v>274</v>
      </c>
      <c r="D1560" s="89">
        <v>35</v>
      </c>
      <c r="E1560" s="3">
        <v>4.46</v>
      </c>
      <c r="F1560" s="65">
        <v>156.1</v>
      </c>
    </row>
    <row r="1561" spans="1:6" ht="30" x14ac:dyDescent="0.2">
      <c r="A1561" s="107">
        <v>5</v>
      </c>
      <c r="B1561" s="35" t="s">
        <v>96</v>
      </c>
      <c r="C1561" s="34" t="s">
        <v>275</v>
      </c>
      <c r="D1561" s="89">
        <v>25.47</v>
      </c>
      <c r="E1561" s="89">
        <v>16.91</v>
      </c>
      <c r="F1561" s="65">
        <v>430.6977</v>
      </c>
    </row>
    <row r="1562" spans="1:6" ht="30" x14ac:dyDescent="0.2">
      <c r="A1562" s="737">
        <v>6</v>
      </c>
      <c r="B1562" s="35" t="s">
        <v>49</v>
      </c>
      <c r="C1562" s="34"/>
      <c r="D1562" s="89"/>
      <c r="E1562" s="90"/>
      <c r="F1562" s="65"/>
    </row>
    <row r="1563" spans="1:6" ht="15" x14ac:dyDescent="0.2">
      <c r="A1563" s="738"/>
      <c r="B1563" s="4" t="s">
        <v>104</v>
      </c>
      <c r="C1563" s="34" t="s">
        <v>275</v>
      </c>
      <c r="D1563" s="89">
        <v>295.02</v>
      </c>
      <c r="E1563" s="6">
        <v>6.78</v>
      </c>
      <c r="F1563" s="65">
        <v>2000.2356</v>
      </c>
    </row>
    <row r="1564" spans="1:6" ht="15" x14ac:dyDescent="0.2">
      <c r="A1564" s="739"/>
      <c r="B1564" s="5" t="s">
        <v>105</v>
      </c>
      <c r="C1564" s="34" t="s">
        <v>275</v>
      </c>
      <c r="D1564" s="89">
        <v>73.75</v>
      </c>
      <c r="E1564" s="7">
        <v>24.85</v>
      </c>
      <c r="F1564" s="65">
        <v>1832.6875</v>
      </c>
    </row>
    <row r="1565" spans="1:6" ht="30" x14ac:dyDescent="0.2">
      <c r="A1565" s="108">
        <v>7</v>
      </c>
      <c r="B1565" s="46" t="s">
        <v>26</v>
      </c>
      <c r="C1565" s="34" t="s">
        <v>275</v>
      </c>
      <c r="D1565" s="89">
        <v>73.75</v>
      </c>
      <c r="E1565" s="8">
        <v>6.49</v>
      </c>
      <c r="F1565" s="65">
        <v>478.63749999999999</v>
      </c>
    </row>
    <row r="1566" spans="1:6" ht="15" x14ac:dyDescent="0.2">
      <c r="A1566" s="107">
        <v>8</v>
      </c>
      <c r="B1566" s="47" t="s">
        <v>27</v>
      </c>
      <c r="C1566" s="34" t="s">
        <v>275</v>
      </c>
      <c r="D1566" s="89">
        <v>73.75</v>
      </c>
      <c r="E1566" s="9">
        <v>4.8899999999999997</v>
      </c>
      <c r="F1566" s="65">
        <v>360.63749999999999</v>
      </c>
    </row>
    <row r="1567" spans="1:6" ht="30" x14ac:dyDescent="0.2">
      <c r="A1567" s="108">
        <v>9</v>
      </c>
      <c r="B1567" s="43" t="s">
        <v>95</v>
      </c>
      <c r="C1567" s="34" t="s">
        <v>275</v>
      </c>
      <c r="D1567" s="89">
        <v>368.77</v>
      </c>
      <c r="E1567" s="10">
        <v>14.6</v>
      </c>
      <c r="F1567" s="65">
        <v>5384.0419999999995</v>
      </c>
    </row>
    <row r="1568" spans="1:6" ht="15" x14ac:dyDescent="0.2">
      <c r="A1568" s="107">
        <v>10</v>
      </c>
      <c r="B1568" s="37" t="s">
        <v>276</v>
      </c>
      <c r="C1568" s="107" t="s">
        <v>274</v>
      </c>
      <c r="D1568" s="89">
        <v>412.2</v>
      </c>
      <c r="E1568" s="11">
        <v>4.2300000000000004</v>
      </c>
      <c r="F1568" s="65">
        <v>1743.6060000000002</v>
      </c>
    </row>
    <row r="1569" spans="1:6" ht="60" x14ac:dyDescent="0.2">
      <c r="A1569" s="108">
        <v>11</v>
      </c>
      <c r="B1569" s="84" t="s">
        <v>84</v>
      </c>
      <c r="C1569" s="34" t="s">
        <v>275</v>
      </c>
      <c r="D1569" s="89">
        <v>92.76</v>
      </c>
      <c r="E1569" s="12">
        <v>41.85</v>
      </c>
      <c r="F1569" s="65">
        <v>3882.0060000000003</v>
      </c>
    </row>
    <row r="1570" spans="1:6" ht="45" x14ac:dyDescent="0.2">
      <c r="A1570" s="107">
        <v>12</v>
      </c>
      <c r="B1570" s="85" t="s">
        <v>148</v>
      </c>
      <c r="C1570" s="34" t="s">
        <v>275</v>
      </c>
      <c r="D1570" s="89">
        <v>171.16</v>
      </c>
      <c r="E1570" s="13">
        <v>40.200000000000003</v>
      </c>
      <c r="F1570" s="65">
        <v>6880.6320000000005</v>
      </c>
    </row>
    <row r="1571" spans="1:6" ht="15" x14ac:dyDescent="0.2">
      <c r="A1571" s="108">
        <v>13</v>
      </c>
      <c r="B1571" s="37" t="s">
        <v>7</v>
      </c>
      <c r="C1571" s="107" t="s">
        <v>8</v>
      </c>
      <c r="D1571" s="36">
        <v>5</v>
      </c>
      <c r="E1571" s="14">
        <v>82.8</v>
      </c>
      <c r="F1571" s="65">
        <v>414</v>
      </c>
    </row>
    <row r="1572" spans="1:6" ht="15" x14ac:dyDescent="0.25">
      <c r="A1572" s="107">
        <v>14</v>
      </c>
      <c r="B1572" s="32" t="s">
        <v>106</v>
      </c>
      <c r="C1572" s="83" t="s">
        <v>5</v>
      </c>
      <c r="D1572" s="89">
        <v>20</v>
      </c>
      <c r="E1572" s="15">
        <v>35.97</v>
      </c>
      <c r="F1572" s="65">
        <v>719.4</v>
      </c>
    </row>
    <row r="1573" spans="1:6" ht="15" x14ac:dyDescent="0.2">
      <c r="A1573" s="108">
        <v>15</v>
      </c>
      <c r="B1573" s="38" t="s">
        <v>85</v>
      </c>
      <c r="C1573" s="107" t="s">
        <v>274</v>
      </c>
      <c r="D1573" s="89">
        <v>35</v>
      </c>
      <c r="E1573" s="15">
        <v>43.88</v>
      </c>
      <c r="F1573" s="65">
        <v>1535.8000000000002</v>
      </c>
    </row>
    <row r="1574" spans="1:6" ht="30" x14ac:dyDescent="0.2">
      <c r="A1574" s="107">
        <v>16</v>
      </c>
      <c r="B1574" s="31" t="s">
        <v>101</v>
      </c>
      <c r="C1574" s="107" t="s">
        <v>12</v>
      </c>
      <c r="D1574" s="89">
        <v>20.85</v>
      </c>
      <c r="E1574" s="16">
        <v>189.85</v>
      </c>
      <c r="F1574" s="65">
        <v>3958.3724999999999</v>
      </c>
    </row>
    <row r="1575" spans="1:6" ht="15" x14ac:dyDescent="0.2">
      <c r="A1575" s="108">
        <v>17</v>
      </c>
      <c r="B1575" s="31" t="s">
        <v>124</v>
      </c>
      <c r="C1575" s="107" t="s">
        <v>274</v>
      </c>
      <c r="D1575" s="89">
        <v>217.2</v>
      </c>
      <c r="E1575" s="16">
        <v>1.8</v>
      </c>
      <c r="F1575" s="65">
        <v>390.96</v>
      </c>
    </row>
    <row r="1576" spans="1:6" ht="15" x14ac:dyDescent="0.2">
      <c r="A1576" s="107">
        <v>18</v>
      </c>
      <c r="B1576" s="31" t="s">
        <v>125</v>
      </c>
      <c r="C1576" s="107" t="s">
        <v>274</v>
      </c>
      <c r="D1576" s="89">
        <v>217.2</v>
      </c>
      <c r="E1576" s="16">
        <v>1.58</v>
      </c>
      <c r="F1576" s="65">
        <v>343.17599999999999</v>
      </c>
    </row>
    <row r="1577" spans="1:6" ht="30" x14ac:dyDescent="0.2">
      <c r="A1577" s="108">
        <v>19</v>
      </c>
      <c r="B1577" s="31" t="s">
        <v>102</v>
      </c>
      <c r="C1577" s="68" t="s">
        <v>12</v>
      </c>
      <c r="D1577" s="89">
        <v>19.98</v>
      </c>
      <c r="E1577" s="16">
        <v>180.98</v>
      </c>
      <c r="F1577" s="65">
        <v>3615.9803999999999</v>
      </c>
    </row>
    <row r="1578" spans="1:6" ht="30" x14ac:dyDescent="0.2">
      <c r="A1578" s="107">
        <v>20</v>
      </c>
      <c r="B1578" s="22" t="s">
        <v>103</v>
      </c>
      <c r="C1578" s="23" t="s">
        <v>12</v>
      </c>
      <c r="D1578" s="89">
        <v>28.67</v>
      </c>
      <c r="E1578" s="30">
        <v>145.56</v>
      </c>
      <c r="F1578" s="65">
        <v>4173.2052000000003</v>
      </c>
    </row>
    <row r="1579" spans="1:6" ht="45" x14ac:dyDescent="0.2">
      <c r="A1579" s="108">
        <v>21</v>
      </c>
      <c r="B1579" s="92" t="s">
        <v>151</v>
      </c>
      <c r="C1579" s="68" t="s">
        <v>275</v>
      </c>
      <c r="D1579" s="89">
        <v>99.91</v>
      </c>
      <c r="E1579" s="13">
        <v>40.200000000000003</v>
      </c>
      <c r="F1579" s="65">
        <v>4016.3820000000001</v>
      </c>
    </row>
    <row r="1580" spans="1:6" ht="15" x14ac:dyDescent="0.2">
      <c r="A1580" s="107">
        <v>22</v>
      </c>
      <c r="B1580" s="67" t="s">
        <v>65</v>
      </c>
      <c r="C1580" s="106" t="s">
        <v>5</v>
      </c>
      <c r="D1580" s="89">
        <v>594</v>
      </c>
      <c r="E1580" s="19">
        <v>3.15</v>
      </c>
      <c r="F1580" s="65">
        <v>1871.1</v>
      </c>
    </row>
    <row r="1581" spans="1:6" ht="15" x14ac:dyDescent="0.2">
      <c r="A1581" s="107"/>
      <c r="B1581" s="69"/>
      <c r="C1581" s="70"/>
      <c r="D1581" s="79"/>
      <c r="E1581" s="71"/>
      <c r="F1581" s="65"/>
    </row>
    <row r="1582" spans="1:6" ht="15" x14ac:dyDescent="0.25">
      <c r="A1582" s="62" t="s">
        <v>43</v>
      </c>
      <c r="B1582" s="62" t="s">
        <v>44</v>
      </c>
      <c r="C1582" s="63"/>
      <c r="D1582" s="88"/>
      <c r="E1582" s="88"/>
      <c r="F1582" s="65"/>
    </row>
    <row r="1583" spans="1:6" ht="15" x14ac:dyDescent="0.25">
      <c r="A1583" s="107">
        <v>1</v>
      </c>
      <c r="B1583" s="77" t="s">
        <v>23</v>
      </c>
      <c r="C1583" s="34" t="s">
        <v>5</v>
      </c>
      <c r="D1583" s="36">
        <v>229</v>
      </c>
      <c r="E1583" s="25">
        <v>22.18</v>
      </c>
      <c r="F1583" s="65">
        <v>5079.22</v>
      </c>
    </row>
    <row r="1584" spans="1:6" ht="15" x14ac:dyDescent="0.2">
      <c r="A1584" s="107">
        <v>2</v>
      </c>
      <c r="B1584" s="37" t="s">
        <v>24</v>
      </c>
      <c r="C1584" s="107" t="s">
        <v>6</v>
      </c>
      <c r="D1584" s="36">
        <v>2</v>
      </c>
      <c r="E1584" s="25">
        <v>69</v>
      </c>
      <c r="F1584" s="65">
        <v>138</v>
      </c>
    </row>
    <row r="1585" spans="1:6" ht="15" x14ac:dyDescent="0.2">
      <c r="A1585" s="107">
        <v>3</v>
      </c>
      <c r="B1585" s="26" t="s">
        <v>145</v>
      </c>
      <c r="C1585" s="107" t="s">
        <v>6</v>
      </c>
      <c r="D1585" s="36">
        <v>2</v>
      </c>
      <c r="E1585" s="89">
        <v>104.78</v>
      </c>
      <c r="F1585" s="65">
        <v>209.56</v>
      </c>
    </row>
    <row r="1586" spans="1:6" ht="15" x14ac:dyDescent="0.2">
      <c r="A1586" s="107">
        <v>4</v>
      </c>
      <c r="B1586" s="37" t="s">
        <v>18</v>
      </c>
      <c r="C1586" s="78" t="s">
        <v>6</v>
      </c>
      <c r="D1586" s="36">
        <v>1</v>
      </c>
      <c r="E1586" s="25">
        <v>26.13</v>
      </c>
      <c r="F1586" s="65">
        <v>26.13</v>
      </c>
    </row>
    <row r="1587" spans="1:6" ht="30" x14ac:dyDescent="0.2">
      <c r="A1587" s="107">
        <v>5</v>
      </c>
      <c r="B1587" s="43" t="s">
        <v>19</v>
      </c>
      <c r="C1587" s="107" t="s">
        <v>6</v>
      </c>
      <c r="D1587" s="36">
        <v>1</v>
      </c>
      <c r="E1587" s="18">
        <v>460.86</v>
      </c>
      <c r="F1587" s="65">
        <v>460.86</v>
      </c>
    </row>
    <row r="1588" spans="1:6" ht="30" x14ac:dyDescent="0.25">
      <c r="A1588" s="107">
        <v>6</v>
      </c>
      <c r="B1588" s="81" t="s">
        <v>45</v>
      </c>
      <c r="C1588" s="107" t="s">
        <v>6</v>
      </c>
      <c r="D1588" s="36">
        <v>1</v>
      </c>
      <c r="E1588" s="17">
        <v>29.36</v>
      </c>
      <c r="F1588" s="65">
        <v>29.36</v>
      </c>
    </row>
    <row r="1589" spans="1:6" ht="15" x14ac:dyDescent="0.2">
      <c r="A1589" s="107">
        <v>7</v>
      </c>
      <c r="B1589" s="37" t="s">
        <v>20</v>
      </c>
      <c r="C1589" s="107" t="s">
        <v>6</v>
      </c>
      <c r="D1589" s="36">
        <v>1</v>
      </c>
      <c r="E1589" s="21">
        <v>870.85</v>
      </c>
      <c r="F1589" s="65">
        <v>870.85</v>
      </c>
    </row>
    <row r="1590" spans="1:6" ht="15" x14ac:dyDescent="0.2">
      <c r="A1590" s="107">
        <v>8</v>
      </c>
      <c r="B1590" s="37" t="s">
        <v>21</v>
      </c>
      <c r="C1590" s="107" t="s">
        <v>6</v>
      </c>
      <c r="D1590" s="36">
        <v>5</v>
      </c>
      <c r="E1590" s="27">
        <v>25.6</v>
      </c>
      <c r="F1590" s="65">
        <v>128</v>
      </c>
    </row>
    <row r="1591" spans="1:6" ht="15" x14ac:dyDescent="0.2">
      <c r="A1591" s="107">
        <v>9</v>
      </c>
      <c r="B1591" s="37" t="s">
        <v>201</v>
      </c>
      <c r="C1591" s="107" t="s">
        <v>6</v>
      </c>
      <c r="D1591" s="36">
        <v>1</v>
      </c>
      <c r="E1591" s="89">
        <v>297.58</v>
      </c>
      <c r="F1591" s="65">
        <v>297.58</v>
      </c>
    </row>
    <row r="1592" spans="1:6" ht="15" x14ac:dyDescent="0.2">
      <c r="A1592" s="107">
        <v>10</v>
      </c>
      <c r="B1592" s="37" t="s">
        <v>97</v>
      </c>
      <c r="C1592" s="107" t="s">
        <v>6</v>
      </c>
      <c r="D1592" s="36">
        <v>4</v>
      </c>
      <c r="E1592" s="89">
        <v>272.56</v>
      </c>
      <c r="F1592" s="65">
        <v>1090.24</v>
      </c>
    </row>
    <row r="1593" spans="1:6" ht="15" x14ac:dyDescent="0.2">
      <c r="A1593" s="107">
        <v>11</v>
      </c>
      <c r="B1593" s="37" t="s">
        <v>98</v>
      </c>
      <c r="C1593" s="107" t="s">
        <v>6</v>
      </c>
      <c r="D1593" s="36">
        <v>12</v>
      </c>
      <c r="E1593" s="89">
        <v>256.11</v>
      </c>
      <c r="F1593" s="65">
        <v>3073.32</v>
      </c>
    </row>
    <row r="1594" spans="1:6" ht="15" x14ac:dyDescent="0.2">
      <c r="A1594" s="107">
        <v>12</v>
      </c>
      <c r="B1594" s="37" t="s">
        <v>99</v>
      </c>
      <c r="C1594" s="107" t="s">
        <v>6</v>
      </c>
      <c r="D1594" s="36">
        <v>3</v>
      </c>
      <c r="E1594" s="89">
        <v>241.75</v>
      </c>
      <c r="F1594" s="65">
        <v>725.25</v>
      </c>
    </row>
    <row r="1595" spans="1:6" ht="15" x14ac:dyDescent="0.2">
      <c r="A1595" s="107">
        <v>13</v>
      </c>
      <c r="B1595" s="37" t="s">
        <v>51</v>
      </c>
      <c r="C1595" s="107" t="s">
        <v>6</v>
      </c>
      <c r="D1595" s="36">
        <v>11</v>
      </c>
      <c r="E1595" s="25">
        <v>29.65</v>
      </c>
      <c r="F1595" s="65">
        <v>326.14999999999998</v>
      </c>
    </row>
    <row r="1596" spans="1:6" ht="15" x14ac:dyDescent="0.2">
      <c r="A1596" s="107">
        <v>14</v>
      </c>
      <c r="B1596" s="37" t="s">
        <v>80</v>
      </c>
      <c r="C1596" s="107" t="s">
        <v>5</v>
      </c>
      <c r="D1596" s="36">
        <v>229</v>
      </c>
      <c r="E1596" s="28">
        <v>1.73</v>
      </c>
      <c r="F1596" s="65">
        <v>396.17</v>
      </c>
    </row>
    <row r="1597" spans="1:6" ht="15" x14ac:dyDescent="0.2">
      <c r="A1597" s="107">
        <v>15</v>
      </c>
      <c r="B1597" s="37" t="s">
        <v>22</v>
      </c>
      <c r="C1597" s="107" t="s">
        <v>5</v>
      </c>
      <c r="D1597" s="36">
        <v>229</v>
      </c>
      <c r="E1597" s="28">
        <v>0.92</v>
      </c>
      <c r="F1597" s="65">
        <v>210.68</v>
      </c>
    </row>
    <row r="1598" spans="1:6" ht="15" x14ac:dyDescent="0.2">
      <c r="A1598" s="107">
        <v>16</v>
      </c>
      <c r="B1598" s="37" t="s">
        <v>16</v>
      </c>
      <c r="C1598" s="107" t="s">
        <v>5</v>
      </c>
      <c r="D1598" s="36">
        <v>229</v>
      </c>
      <c r="E1598" s="28">
        <v>0.71</v>
      </c>
      <c r="F1598" s="65">
        <v>162.59</v>
      </c>
    </row>
    <row r="1599" spans="1:6" ht="15" x14ac:dyDescent="0.2">
      <c r="A1599" s="107">
        <v>17</v>
      </c>
      <c r="B1599" s="37" t="s">
        <v>17</v>
      </c>
      <c r="C1599" s="107" t="s">
        <v>5</v>
      </c>
      <c r="D1599" s="36">
        <v>229</v>
      </c>
      <c r="E1599" s="28">
        <v>0.85</v>
      </c>
      <c r="F1599" s="65">
        <v>194.65</v>
      </c>
    </row>
    <row r="1600" spans="1:6" ht="15" x14ac:dyDescent="0.25">
      <c r="A1600" s="48"/>
      <c r="B1600" s="39"/>
      <c r="C1600" s="39"/>
      <c r="D1600" s="40"/>
      <c r="E1600" s="72" t="s">
        <v>81</v>
      </c>
      <c r="F1600" s="73">
        <v>61011.963899999988</v>
      </c>
    </row>
    <row r="1601" spans="1:6" ht="15" x14ac:dyDescent="0.2">
      <c r="A1601" s="39"/>
      <c r="B1601" s="39"/>
      <c r="C1601" s="39"/>
      <c r="E1601" s="74" t="s">
        <v>82</v>
      </c>
      <c r="F1601" s="73">
        <v>12202.392779999998</v>
      </c>
    </row>
    <row r="1602" spans="1:6" ht="15" x14ac:dyDescent="0.25">
      <c r="A1602" s="49"/>
      <c r="B1602" s="91"/>
      <c r="C1602" s="91"/>
      <c r="D1602" s="86"/>
      <c r="E1602" s="75" t="s">
        <v>83</v>
      </c>
      <c r="F1602" s="73">
        <v>73214.356679999983</v>
      </c>
    </row>
    <row r="1604" spans="1:6" ht="14.25" customHeight="1" x14ac:dyDescent="0.2">
      <c r="A1604" s="740" t="s">
        <v>263</v>
      </c>
      <c r="B1604" s="740"/>
      <c r="C1604" s="740"/>
      <c r="D1604" s="740"/>
      <c r="E1604" s="740"/>
      <c r="F1604" s="740"/>
    </row>
    <row r="1605" spans="1:6" ht="14.25" x14ac:dyDescent="0.2">
      <c r="A1605" s="740"/>
      <c r="B1605" s="740"/>
      <c r="C1605" s="740"/>
      <c r="D1605" s="740"/>
      <c r="E1605" s="740"/>
      <c r="F1605" s="740"/>
    </row>
    <row r="1606" spans="1:6" ht="14.25" x14ac:dyDescent="0.2">
      <c r="A1606" s="53" t="s">
        <v>1</v>
      </c>
      <c r="B1606" s="54" t="s">
        <v>2</v>
      </c>
      <c r="C1606" s="55" t="s">
        <v>3</v>
      </c>
      <c r="D1606" s="54" t="s">
        <v>9</v>
      </c>
      <c r="E1606" s="54" t="s">
        <v>13</v>
      </c>
      <c r="F1606" s="56" t="s">
        <v>15</v>
      </c>
    </row>
    <row r="1607" spans="1:6" ht="14.25" x14ac:dyDescent="0.2">
      <c r="A1607" s="57" t="s">
        <v>4</v>
      </c>
      <c r="B1607" s="58"/>
      <c r="C1607" s="59"/>
      <c r="D1607" s="58"/>
      <c r="E1607" s="60" t="s">
        <v>14</v>
      </c>
      <c r="F1607" s="61"/>
    </row>
    <row r="1608" spans="1:6" ht="15" x14ac:dyDescent="0.2">
      <c r="A1608" s="44">
        <v>1</v>
      </c>
      <c r="B1608" s="44">
        <v>2</v>
      </c>
      <c r="C1608" s="44">
        <v>3</v>
      </c>
      <c r="D1608" s="44">
        <v>4</v>
      </c>
      <c r="E1608" s="44">
        <v>5</v>
      </c>
      <c r="F1608" s="44">
        <v>6</v>
      </c>
    </row>
    <row r="1609" spans="1:6" ht="15" x14ac:dyDescent="0.25">
      <c r="A1609" s="62" t="s">
        <v>40</v>
      </c>
      <c r="B1609" s="62" t="s">
        <v>41</v>
      </c>
      <c r="C1609" s="63"/>
      <c r="D1609" s="87"/>
      <c r="E1609" s="87"/>
      <c r="F1609" s="64"/>
    </row>
    <row r="1610" spans="1:6" ht="15" x14ac:dyDescent="0.2">
      <c r="A1610" s="107">
        <v>1</v>
      </c>
      <c r="B1610" s="35" t="s">
        <v>48</v>
      </c>
      <c r="C1610" s="107" t="s">
        <v>5</v>
      </c>
      <c r="D1610" s="89">
        <v>582</v>
      </c>
      <c r="E1610" s="89">
        <v>3.55</v>
      </c>
      <c r="F1610" s="65">
        <v>2066.1</v>
      </c>
    </row>
    <row r="1611" spans="1:6" ht="30" x14ac:dyDescent="0.2">
      <c r="A1611" s="107">
        <v>2</v>
      </c>
      <c r="B1611" s="35" t="s">
        <v>42</v>
      </c>
      <c r="C1611" s="107" t="s">
        <v>274</v>
      </c>
      <c r="D1611" s="89">
        <v>213</v>
      </c>
      <c r="E1611" s="89">
        <v>5.43</v>
      </c>
      <c r="F1611" s="65">
        <v>1156.5899999999999</v>
      </c>
    </row>
    <row r="1612" spans="1:6" ht="15" x14ac:dyDescent="0.2">
      <c r="A1612" s="107">
        <v>3</v>
      </c>
      <c r="B1612" s="35" t="s">
        <v>0</v>
      </c>
      <c r="C1612" s="107" t="s">
        <v>5</v>
      </c>
      <c r="D1612" s="89">
        <v>20</v>
      </c>
      <c r="E1612" s="3">
        <v>5.88</v>
      </c>
      <c r="F1612" s="65">
        <v>117.6</v>
      </c>
    </row>
    <row r="1613" spans="1:6" ht="15" x14ac:dyDescent="0.2">
      <c r="A1613" s="107">
        <v>4</v>
      </c>
      <c r="B1613" s="35" t="s">
        <v>25</v>
      </c>
      <c r="C1613" s="107" t="s">
        <v>274</v>
      </c>
      <c r="D1613" s="89">
        <v>25</v>
      </c>
      <c r="E1613" s="3">
        <v>4.46</v>
      </c>
      <c r="F1613" s="65">
        <v>111.5</v>
      </c>
    </row>
    <row r="1614" spans="1:6" ht="30" x14ac:dyDescent="0.2">
      <c r="A1614" s="107">
        <v>5</v>
      </c>
      <c r="B1614" s="35" t="s">
        <v>96</v>
      </c>
      <c r="C1614" s="34" t="s">
        <v>275</v>
      </c>
      <c r="D1614" s="89">
        <v>24.55</v>
      </c>
      <c r="E1614" s="89">
        <v>16.91</v>
      </c>
      <c r="F1614" s="65">
        <v>415.14050000000003</v>
      </c>
    </row>
    <row r="1615" spans="1:6" ht="30" x14ac:dyDescent="0.2">
      <c r="A1615" s="737">
        <v>6</v>
      </c>
      <c r="B1615" s="35" t="s">
        <v>49</v>
      </c>
      <c r="C1615" s="34"/>
      <c r="D1615" s="89"/>
      <c r="E1615" s="90"/>
      <c r="F1615" s="65"/>
    </row>
    <row r="1616" spans="1:6" ht="15" x14ac:dyDescent="0.2">
      <c r="A1616" s="738"/>
      <c r="B1616" s="4" t="s">
        <v>104</v>
      </c>
      <c r="C1616" s="34" t="s">
        <v>275</v>
      </c>
      <c r="D1616" s="89">
        <v>280.83999999999997</v>
      </c>
      <c r="E1616" s="6">
        <v>6.78</v>
      </c>
      <c r="F1616" s="65">
        <v>1904.0952</v>
      </c>
    </row>
    <row r="1617" spans="1:6" ht="15" x14ac:dyDescent="0.2">
      <c r="A1617" s="739"/>
      <c r="B1617" s="5" t="s">
        <v>105</v>
      </c>
      <c r="C1617" s="34" t="s">
        <v>275</v>
      </c>
      <c r="D1617" s="89">
        <v>70.209999999999994</v>
      </c>
      <c r="E1617" s="7">
        <v>24.85</v>
      </c>
      <c r="F1617" s="65">
        <v>1744.7184999999999</v>
      </c>
    </row>
    <row r="1618" spans="1:6" ht="30" x14ac:dyDescent="0.2">
      <c r="A1618" s="108">
        <v>7</v>
      </c>
      <c r="B1618" s="46" t="s">
        <v>26</v>
      </c>
      <c r="C1618" s="34" t="s">
        <v>275</v>
      </c>
      <c r="D1618" s="89">
        <v>70.209999999999994</v>
      </c>
      <c r="E1618" s="8">
        <v>6.49</v>
      </c>
      <c r="F1618" s="65">
        <v>455.66289999999998</v>
      </c>
    </row>
    <row r="1619" spans="1:6" ht="15" x14ac:dyDescent="0.2">
      <c r="A1619" s="107">
        <v>8</v>
      </c>
      <c r="B1619" s="47" t="s">
        <v>27</v>
      </c>
      <c r="C1619" s="34" t="s">
        <v>275</v>
      </c>
      <c r="D1619" s="89">
        <v>70.209999999999994</v>
      </c>
      <c r="E1619" s="9">
        <v>4.8899999999999997</v>
      </c>
      <c r="F1619" s="65">
        <v>343.32689999999997</v>
      </c>
    </row>
    <row r="1620" spans="1:6" ht="30" x14ac:dyDescent="0.2">
      <c r="A1620" s="108">
        <v>9</v>
      </c>
      <c r="B1620" s="43" t="s">
        <v>95</v>
      </c>
      <c r="C1620" s="34" t="s">
        <v>275</v>
      </c>
      <c r="D1620" s="89">
        <v>351.05</v>
      </c>
      <c r="E1620" s="10">
        <v>14.6</v>
      </c>
      <c r="F1620" s="65">
        <v>5125.33</v>
      </c>
    </row>
    <row r="1621" spans="1:6" ht="15" x14ac:dyDescent="0.2">
      <c r="A1621" s="107">
        <v>10</v>
      </c>
      <c r="B1621" s="37" t="s">
        <v>276</v>
      </c>
      <c r="C1621" s="107" t="s">
        <v>274</v>
      </c>
      <c r="D1621" s="89">
        <v>405</v>
      </c>
      <c r="E1621" s="11">
        <v>4.2300000000000004</v>
      </c>
      <c r="F1621" s="65">
        <v>1713.15</v>
      </c>
    </row>
    <row r="1622" spans="1:6" ht="60" x14ac:dyDescent="0.2">
      <c r="A1622" s="108">
        <v>11</v>
      </c>
      <c r="B1622" s="84" t="s">
        <v>84</v>
      </c>
      <c r="C1622" s="34" t="s">
        <v>275</v>
      </c>
      <c r="D1622" s="89">
        <v>89.32</v>
      </c>
      <c r="E1622" s="12">
        <v>41.85</v>
      </c>
      <c r="F1622" s="65">
        <v>3738.0419999999999</v>
      </c>
    </row>
    <row r="1623" spans="1:6" ht="45" x14ac:dyDescent="0.2">
      <c r="A1623" s="107">
        <v>12</v>
      </c>
      <c r="B1623" s="85" t="s">
        <v>148</v>
      </c>
      <c r="C1623" s="34" t="s">
        <v>275</v>
      </c>
      <c r="D1623" s="89">
        <v>158.47999999999999</v>
      </c>
      <c r="E1623" s="13">
        <v>40.200000000000003</v>
      </c>
      <c r="F1623" s="65">
        <v>6370.8959999999997</v>
      </c>
    </row>
    <row r="1624" spans="1:6" ht="15" x14ac:dyDescent="0.2">
      <c r="A1624" s="108">
        <v>13</v>
      </c>
      <c r="B1624" s="37" t="s">
        <v>7</v>
      </c>
      <c r="C1624" s="107" t="s">
        <v>8</v>
      </c>
      <c r="D1624" s="36">
        <v>5</v>
      </c>
      <c r="E1624" s="14">
        <v>82.8</v>
      </c>
      <c r="F1624" s="65">
        <v>414</v>
      </c>
    </row>
    <row r="1625" spans="1:6" ht="15" x14ac:dyDescent="0.25">
      <c r="A1625" s="107">
        <v>14</v>
      </c>
      <c r="B1625" s="32" t="s">
        <v>106</v>
      </c>
      <c r="C1625" s="83" t="s">
        <v>5</v>
      </c>
      <c r="D1625" s="89">
        <v>20</v>
      </c>
      <c r="E1625" s="15">
        <v>35.97</v>
      </c>
      <c r="F1625" s="65">
        <v>719.4</v>
      </c>
    </row>
    <row r="1626" spans="1:6" ht="15" x14ac:dyDescent="0.2">
      <c r="A1626" s="108">
        <v>15</v>
      </c>
      <c r="B1626" s="38" t="s">
        <v>85</v>
      </c>
      <c r="C1626" s="107" t="s">
        <v>274</v>
      </c>
      <c r="D1626" s="89">
        <v>25</v>
      </c>
      <c r="E1626" s="15">
        <v>43.88</v>
      </c>
      <c r="F1626" s="65">
        <v>1097</v>
      </c>
    </row>
    <row r="1627" spans="1:6" ht="30" x14ac:dyDescent="0.2">
      <c r="A1627" s="107">
        <v>16</v>
      </c>
      <c r="B1627" s="31" t="s">
        <v>101</v>
      </c>
      <c r="C1627" s="107" t="s">
        <v>12</v>
      </c>
      <c r="D1627" s="89">
        <v>20.45</v>
      </c>
      <c r="E1627" s="16">
        <v>189.85</v>
      </c>
      <c r="F1627" s="65">
        <v>3882.4324999999999</v>
      </c>
    </row>
    <row r="1628" spans="1:6" ht="15" x14ac:dyDescent="0.2">
      <c r="A1628" s="108">
        <v>17</v>
      </c>
      <c r="B1628" s="31" t="s">
        <v>124</v>
      </c>
      <c r="C1628" s="107" t="s">
        <v>274</v>
      </c>
      <c r="D1628" s="89">
        <v>213</v>
      </c>
      <c r="E1628" s="16">
        <v>1.8</v>
      </c>
      <c r="F1628" s="65">
        <v>383.40000000000003</v>
      </c>
    </row>
    <row r="1629" spans="1:6" ht="15" x14ac:dyDescent="0.2">
      <c r="A1629" s="107">
        <v>18</v>
      </c>
      <c r="B1629" s="31" t="s">
        <v>125</v>
      </c>
      <c r="C1629" s="107" t="s">
        <v>274</v>
      </c>
      <c r="D1629" s="89">
        <v>213</v>
      </c>
      <c r="E1629" s="16">
        <v>1.58</v>
      </c>
      <c r="F1629" s="65">
        <v>336.54</v>
      </c>
    </row>
    <row r="1630" spans="1:6" ht="30" x14ac:dyDescent="0.2">
      <c r="A1630" s="108">
        <v>19</v>
      </c>
      <c r="B1630" s="31" t="s">
        <v>102</v>
      </c>
      <c r="C1630" s="68" t="s">
        <v>12</v>
      </c>
      <c r="D1630" s="89">
        <v>19.600000000000001</v>
      </c>
      <c r="E1630" s="16">
        <v>180.98</v>
      </c>
      <c r="F1630" s="65">
        <v>3547.2080000000001</v>
      </c>
    </row>
    <row r="1631" spans="1:6" ht="30" x14ac:dyDescent="0.2">
      <c r="A1631" s="107">
        <v>20</v>
      </c>
      <c r="B1631" s="22" t="s">
        <v>103</v>
      </c>
      <c r="C1631" s="23" t="s">
        <v>12</v>
      </c>
      <c r="D1631" s="89">
        <v>28.12</v>
      </c>
      <c r="E1631" s="30">
        <v>145.56</v>
      </c>
      <c r="F1631" s="65">
        <v>4093.1472000000003</v>
      </c>
    </row>
    <row r="1632" spans="1:6" ht="45" x14ac:dyDescent="0.2">
      <c r="A1632" s="108">
        <v>21</v>
      </c>
      <c r="B1632" s="92" t="s">
        <v>151</v>
      </c>
      <c r="C1632" s="68" t="s">
        <v>275</v>
      </c>
      <c r="D1632" s="89">
        <v>97.98</v>
      </c>
      <c r="E1632" s="13">
        <v>40.200000000000003</v>
      </c>
      <c r="F1632" s="65">
        <v>3938.7960000000003</v>
      </c>
    </row>
    <row r="1633" spans="1:6" ht="15" x14ac:dyDescent="0.2">
      <c r="A1633" s="107">
        <v>22</v>
      </c>
      <c r="B1633" s="67" t="s">
        <v>65</v>
      </c>
      <c r="C1633" s="106" t="s">
        <v>5</v>
      </c>
      <c r="D1633" s="89">
        <v>582</v>
      </c>
      <c r="E1633" s="19">
        <v>3.15</v>
      </c>
      <c r="F1633" s="65">
        <v>1833.3</v>
      </c>
    </row>
    <row r="1634" spans="1:6" ht="15" x14ac:dyDescent="0.2">
      <c r="A1634" s="107"/>
      <c r="B1634" s="69"/>
      <c r="C1634" s="70"/>
      <c r="D1634" s="79"/>
      <c r="E1634" s="71"/>
      <c r="F1634" s="65"/>
    </row>
    <row r="1635" spans="1:6" ht="15" x14ac:dyDescent="0.25">
      <c r="A1635" s="62" t="s">
        <v>43</v>
      </c>
      <c r="B1635" s="62" t="s">
        <v>44</v>
      </c>
      <c r="C1635" s="63"/>
      <c r="D1635" s="88"/>
      <c r="E1635" s="88"/>
      <c r="F1635" s="65"/>
    </row>
    <row r="1636" spans="1:6" ht="15" x14ac:dyDescent="0.25">
      <c r="A1636" s="107">
        <v>1</v>
      </c>
      <c r="B1636" s="77" t="s">
        <v>23</v>
      </c>
      <c r="C1636" s="34" t="s">
        <v>5</v>
      </c>
      <c r="D1636" s="36">
        <v>115</v>
      </c>
      <c r="E1636" s="25">
        <v>22.18</v>
      </c>
      <c r="F1636" s="65">
        <v>2550.6999999999998</v>
      </c>
    </row>
    <row r="1637" spans="1:6" ht="15" x14ac:dyDescent="0.25">
      <c r="A1637" s="107">
        <v>2</v>
      </c>
      <c r="B1637" s="77" t="s">
        <v>129</v>
      </c>
      <c r="C1637" s="34" t="s">
        <v>5</v>
      </c>
      <c r="D1637" s="36">
        <v>110</v>
      </c>
      <c r="E1637" s="25">
        <v>27.92</v>
      </c>
      <c r="F1637" s="65">
        <v>3071.2000000000003</v>
      </c>
    </row>
    <row r="1638" spans="1:6" ht="15" x14ac:dyDescent="0.2">
      <c r="A1638" s="107">
        <v>3</v>
      </c>
      <c r="B1638" s="37" t="s">
        <v>144</v>
      </c>
      <c r="C1638" s="107" t="s">
        <v>6</v>
      </c>
      <c r="D1638" s="36">
        <v>1</v>
      </c>
      <c r="E1638" s="25">
        <v>45.1</v>
      </c>
      <c r="F1638" s="65">
        <v>45.1</v>
      </c>
    </row>
    <row r="1639" spans="1:6" ht="15" x14ac:dyDescent="0.2">
      <c r="A1639" s="107">
        <v>4</v>
      </c>
      <c r="B1639" s="37" t="s">
        <v>24</v>
      </c>
      <c r="C1639" s="107" t="s">
        <v>6</v>
      </c>
      <c r="D1639" s="36">
        <v>2</v>
      </c>
      <c r="E1639" s="25">
        <v>69</v>
      </c>
      <c r="F1639" s="65">
        <v>138</v>
      </c>
    </row>
    <row r="1640" spans="1:6" ht="15" x14ac:dyDescent="0.2">
      <c r="A1640" s="107">
        <v>5</v>
      </c>
      <c r="B1640" s="26" t="s">
        <v>145</v>
      </c>
      <c r="C1640" s="107" t="s">
        <v>6</v>
      </c>
      <c r="D1640" s="36">
        <v>1</v>
      </c>
      <c r="E1640" s="89">
        <v>104.78</v>
      </c>
      <c r="F1640" s="65">
        <v>104.78</v>
      </c>
    </row>
    <row r="1641" spans="1:6" ht="15" x14ac:dyDescent="0.2">
      <c r="A1641" s="107">
        <v>6</v>
      </c>
      <c r="B1641" s="37" t="s">
        <v>114</v>
      </c>
      <c r="C1641" s="78" t="s">
        <v>6</v>
      </c>
      <c r="D1641" s="36">
        <v>3</v>
      </c>
      <c r="E1641" s="29">
        <v>29.75</v>
      </c>
      <c r="F1641" s="65">
        <v>89.25</v>
      </c>
    </row>
    <row r="1642" spans="1:6" ht="15" x14ac:dyDescent="0.2">
      <c r="A1642" s="107">
        <v>7</v>
      </c>
      <c r="B1642" s="37" t="s">
        <v>18</v>
      </c>
      <c r="C1642" s="78" t="s">
        <v>6</v>
      </c>
      <c r="D1642" s="36">
        <v>3</v>
      </c>
      <c r="E1642" s="25">
        <v>26.13</v>
      </c>
      <c r="F1642" s="65">
        <v>78.39</v>
      </c>
    </row>
    <row r="1643" spans="1:6" ht="30" x14ac:dyDescent="0.2">
      <c r="A1643" s="107">
        <v>8</v>
      </c>
      <c r="B1643" s="43" t="s">
        <v>116</v>
      </c>
      <c r="C1643" s="107" t="s">
        <v>6</v>
      </c>
      <c r="D1643" s="36">
        <v>1</v>
      </c>
      <c r="E1643" s="18">
        <v>531.28</v>
      </c>
      <c r="F1643" s="65">
        <v>531.28</v>
      </c>
    </row>
    <row r="1644" spans="1:6" ht="30" x14ac:dyDescent="0.2">
      <c r="A1644" s="107">
        <v>9</v>
      </c>
      <c r="B1644" s="43" t="s">
        <v>19</v>
      </c>
      <c r="C1644" s="107" t="s">
        <v>6</v>
      </c>
      <c r="D1644" s="36">
        <v>2</v>
      </c>
      <c r="E1644" s="18">
        <v>460.86</v>
      </c>
      <c r="F1644" s="65">
        <v>921.72</v>
      </c>
    </row>
    <row r="1645" spans="1:6" ht="30" x14ac:dyDescent="0.25">
      <c r="A1645" s="107">
        <v>10</v>
      </c>
      <c r="B1645" s="81" t="s">
        <v>118</v>
      </c>
      <c r="C1645" s="107" t="s">
        <v>6</v>
      </c>
      <c r="D1645" s="36">
        <v>3</v>
      </c>
      <c r="E1645" s="17">
        <v>36.03</v>
      </c>
      <c r="F1645" s="65">
        <v>108.09</v>
      </c>
    </row>
    <row r="1646" spans="1:6" ht="30" x14ac:dyDescent="0.25">
      <c r="A1646" s="107">
        <v>11</v>
      </c>
      <c r="B1646" s="81" t="s">
        <v>45</v>
      </c>
      <c r="C1646" s="107" t="s">
        <v>6</v>
      </c>
      <c r="D1646" s="36">
        <v>3</v>
      </c>
      <c r="E1646" s="17">
        <v>29.36</v>
      </c>
      <c r="F1646" s="65">
        <v>88.08</v>
      </c>
    </row>
    <row r="1647" spans="1:6" ht="15" x14ac:dyDescent="0.2">
      <c r="A1647" s="107">
        <v>12</v>
      </c>
      <c r="B1647" s="37" t="s">
        <v>20</v>
      </c>
      <c r="C1647" s="107" t="s">
        <v>6</v>
      </c>
      <c r="D1647" s="36">
        <v>1</v>
      </c>
      <c r="E1647" s="21">
        <v>870.85</v>
      </c>
      <c r="F1647" s="65">
        <v>870.85</v>
      </c>
    </row>
    <row r="1648" spans="1:6" ht="15" x14ac:dyDescent="0.2">
      <c r="A1648" s="107">
        <v>13</v>
      </c>
      <c r="B1648" s="37" t="s">
        <v>28</v>
      </c>
      <c r="C1648" s="107" t="s">
        <v>6</v>
      </c>
      <c r="D1648" s="36">
        <v>2</v>
      </c>
      <c r="E1648" s="20">
        <v>9.75</v>
      </c>
      <c r="F1648" s="65">
        <v>19.5</v>
      </c>
    </row>
    <row r="1649" spans="1:6" ht="15" x14ac:dyDescent="0.2">
      <c r="A1649" s="107">
        <v>14</v>
      </c>
      <c r="B1649" s="37" t="s">
        <v>21</v>
      </c>
      <c r="C1649" s="107" t="s">
        <v>6</v>
      </c>
      <c r="D1649" s="36">
        <v>7</v>
      </c>
      <c r="E1649" s="27">
        <v>25.6</v>
      </c>
      <c r="F1649" s="65">
        <v>179.20000000000002</v>
      </c>
    </row>
    <row r="1650" spans="1:6" ht="15" x14ac:dyDescent="0.2">
      <c r="A1650" s="107">
        <v>15</v>
      </c>
      <c r="B1650" s="37" t="s">
        <v>161</v>
      </c>
      <c r="C1650" s="107" t="s">
        <v>6</v>
      </c>
      <c r="D1650" s="36">
        <v>1</v>
      </c>
      <c r="E1650" s="27">
        <v>289.58</v>
      </c>
      <c r="F1650" s="65">
        <v>289.58</v>
      </c>
    </row>
    <row r="1651" spans="1:6" ht="15" x14ac:dyDescent="0.2">
      <c r="A1651" s="107">
        <v>16</v>
      </c>
      <c r="B1651" s="37" t="s">
        <v>133</v>
      </c>
      <c r="C1651" s="107" t="s">
        <v>6</v>
      </c>
      <c r="D1651" s="36">
        <v>7</v>
      </c>
      <c r="E1651" s="27">
        <v>276.11</v>
      </c>
      <c r="F1651" s="65">
        <v>1932.77</v>
      </c>
    </row>
    <row r="1652" spans="1:6" ht="15" x14ac:dyDescent="0.2">
      <c r="A1652" s="107">
        <v>17</v>
      </c>
      <c r="B1652" s="37" t="s">
        <v>134</v>
      </c>
      <c r="C1652" s="107" t="s">
        <v>6</v>
      </c>
      <c r="D1652" s="36">
        <v>2</v>
      </c>
      <c r="E1652" s="89">
        <v>261.75</v>
      </c>
      <c r="F1652" s="65">
        <v>523.5</v>
      </c>
    </row>
    <row r="1653" spans="1:6" ht="15" x14ac:dyDescent="0.2">
      <c r="A1653" s="107">
        <v>18</v>
      </c>
      <c r="B1653" s="37" t="s">
        <v>97</v>
      </c>
      <c r="C1653" s="107" t="s">
        <v>6</v>
      </c>
      <c r="D1653" s="36">
        <v>2</v>
      </c>
      <c r="E1653" s="89">
        <v>272.56</v>
      </c>
      <c r="F1653" s="65">
        <v>545.12</v>
      </c>
    </row>
    <row r="1654" spans="1:6" ht="15" x14ac:dyDescent="0.2">
      <c r="A1654" s="107">
        <v>19</v>
      </c>
      <c r="B1654" s="37" t="s">
        <v>98</v>
      </c>
      <c r="C1654" s="107" t="s">
        <v>6</v>
      </c>
      <c r="D1654" s="36">
        <v>3</v>
      </c>
      <c r="E1654" s="89">
        <v>256.11</v>
      </c>
      <c r="F1654" s="65">
        <v>768.33</v>
      </c>
    </row>
    <row r="1655" spans="1:6" ht="15" x14ac:dyDescent="0.2">
      <c r="A1655" s="107">
        <v>20</v>
      </c>
      <c r="B1655" s="37" t="s">
        <v>99</v>
      </c>
      <c r="C1655" s="107" t="s">
        <v>6</v>
      </c>
      <c r="D1655" s="36">
        <v>5</v>
      </c>
      <c r="E1655" s="89">
        <v>241.75</v>
      </c>
      <c r="F1655" s="65">
        <v>1208.75</v>
      </c>
    </row>
    <row r="1656" spans="1:6" ht="15" x14ac:dyDescent="0.2">
      <c r="A1656" s="107">
        <v>21</v>
      </c>
      <c r="B1656" s="37" t="s">
        <v>132</v>
      </c>
      <c r="C1656" s="107" t="s">
        <v>6</v>
      </c>
      <c r="D1656" s="36">
        <v>6</v>
      </c>
      <c r="E1656" s="25">
        <v>35.89</v>
      </c>
      <c r="F1656" s="65">
        <v>215.34</v>
      </c>
    </row>
    <row r="1657" spans="1:6" ht="15" x14ac:dyDescent="0.2">
      <c r="A1657" s="107">
        <v>22</v>
      </c>
      <c r="B1657" s="37" t="s">
        <v>51</v>
      </c>
      <c r="C1657" s="107" t="s">
        <v>6</v>
      </c>
      <c r="D1657" s="36">
        <v>6</v>
      </c>
      <c r="E1657" s="25">
        <v>29.65</v>
      </c>
      <c r="F1657" s="65">
        <v>177.89999999999998</v>
      </c>
    </row>
    <row r="1658" spans="1:6" ht="15" x14ac:dyDescent="0.2">
      <c r="A1658" s="107">
        <v>23</v>
      </c>
      <c r="B1658" s="37" t="s">
        <v>80</v>
      </c>
      <c r="C1658" s="107" t="s">
        <v>5</v>
      </c>
      <c r="D1658" s="36">
        <v>225</v>
      </c>
      <c r="E1658" s="28">
        <v>1.73</v>
      </c>
      <c r="F1658" s="65">
        <v>389.25</v>
      </c>
    </row>
    <row r="1659" spans="1:6" ht="15" x14ac:dyDescent="0.2">
      <c r="A1659" s="107">
        <v>24</v>
      </c>
      <c r="B1659" s="37" t="s">
        <v>22</v>
      </c>
      <c r="C1659" s="107" t="s">
        <v>5</v>
      </c>
      <c r="D1659" s="36">
        <v>225</v>
      </c>
      <c r="E1659" s="28">
        <v>0.92</v>
      </c>
      <c r="F1659" s="65">
        <v>207</v>
      </c>
    </row>
    <row r="1660" spans="1:6" ht="15" x14ac:dyDescent="0.2">
      <c r="A1660" s="107">
        <v>25</v>
      </c>
      <c r="B1660" s="37" t="s">
        <v>16</v>
      </c>
      <c r="C1660" s="107" t="s">
        <v>5</v>
      </c>
      <c r="D1660" s="36">
        <v>225</v>
      </c>
      <c r="E1660" s="28">
        <v>0.71</v>
      </c>
      <c r="F1660" s="65">
        <v>159.75</v>
      </c>
    </row>
    <row r="1661" spans="1:6" ht="15" x14ac:dyDescent="0.2">
      <c r="A1661" s="107">
        <v>26</v>
      </c>
      <c r="B1661" s="37" t="s">
        <v>17</v>
      </c>
      <c r="C1661" s="107" t="s">
        <v>5</v>
      </c>
      <c r="D1661" s="36">
        <v>225</v>
      </c>
      <c r="E1661" s="28">
        <v>0.85</v>
      </c>
      <c r="F1661" s="65">
        <v>191.25</v>
      </c>
    </row>
    <row r="1662" spans="1:6" ht="15" x14ac:dyDescent="0.25">
      <c r="A1662" s="48"/>
      <c r="B1662" s="39"/>
      <c r="C1662" s="39"/>
      <c r="D1662" s="40"/>
      <c r="E1662" s="72" t="s">
        <v>81</v>
      </c>
      <c r="F1662" s="73">
        <v>60912.05569999999</v>
      </c>
    </row>
    <row r="1663" spans="1:6" ht="15" x14ac:dyDescent="0.2">
      <c r="A1663" s="39"/>
      <c r="B1663" s="39"/>
      <c r="C1663" s="39"/>
      <c r="E1663" s="74" t="s">
        <v>82</v>
      </c>
      <c r="F1663" s="73">
        <v>12182.411139999998</v>
      </c>
    </row>
    <row r="1664" spans="1:6" ht="15" x14ac:dyDescent="0.25">
      <c r="A1664" s="49"/>
      <c r="B1664" s="91"/>
      <c r="C1664" s="91"/>
      <c r="D1664" s="86"/>
      <c r="E1664" s="75" t="s">
        <v>83</v>
      </c>
      <c r="F1664" s="73">
        <v>73094.466839999994</v>
      </c>
    </row>
    <row r="1666" spans="1:6" ht="14.25" x14ac:dyDescent="0.2">
      <c r="A1666" s="740" t="s">
        <v>270</v>
      </c>
      <c r="B1666" s="740"/>
      <c r="C1666" s="740"/>
      <c r="D1666" s="740"/>
      <c r="E1666" s="740"/>
      <c r="F1666" s="740"/>
    </row>
    <row r="1667" spans="1:6" ht="14.25" x14ac:dyDescent="0.2">
      <c r="A1667" s="740"/>
      <c r="B1667" s="740"/>
      <c r="C1667" s="740"/>
      <c r="D1667" s="740"/>
      <c r="E1667" s="740"/>
      <c r="F1667" s="740"/>
    </row>
    <row r="1668" spans="1:6" ht="14.25" x14ac:dyDescent="0.2">
      <c r="A1668" s="53" t="s">
        <v>1</v>
      </c>
      <c r="B1668" s="54" t="s">
        <v>2</v>
      </c>
      <c r="C1668" s="55" t="s">
        <v>3</v>
      </c>
      <c r="D1668" s="54" t="s">
        <v>9</v>
      </c>
      <c r="E1668" s="54" t="s">
        <v>13</v>
      </c>
      <c r="F1668" s="56" t="s">
        <v>15</v>
      </c>
    </row>
    <row r="1669" spans="1:6" ht="14.25" x14ac:dyDescent="0.2">
      <c r="A1669" s="57" t="s">
        <v>4</v>
      </c>
      <c r="B1669" s="58"/>
      <c r="C1669" s="59"/>
      <c r="D1669" s="58"/>
      <c r="E1669" s="60" t="s">
        <v>14</v>
      </c>
      <c r="F1669" s="61"/>
    </row>
    <row r="1670" spans="1:6" ht="15" x14ac:dyDescent="0.2">
      <c r="A1670" s="44">
        <v>1</v>
      </c>
      <c r="B1670" s="44">
        <v>2</v>
      </c>
      <c r="C1670" s="44">
        <v>3</v>
      </c>
      <c r="D1670" s="44">
        <v>4</v>
      </c>
      <c r="E1670" s="44">
        <v>5</v>
      </c>
      <c r="F1670" s="44">
        <v>6</v>
      </c>
    </row>
    <row r="1671" spans="1:6" ht="15" x14ac:dyDescent="0.25">
      <c r="A1671" s="62" t="s">
        <v>40</v>
      </c>
      <c r="B1671" s="62" t="s">
        <v>41</v>
      </c>
      <c r="C1671" s="63"/>
      <c r="D1671" s="87"/>
      <c r="E1671" s="87"/>
      <c r="F1671" s="64"/>
    </row>
    <row r="1672" spans="1:6" ht="15" x14ac:dyDescent="0.2">
      <c r="A1672" s="107">
        <v>1</v>
      </c>
      <c r="B1672" s="35" t="s">
        <v>48</v>
      </c>
      <c r="C1672" s="107" t="s">
        <v>5</v>
      </c>
      <c r="D1672" s="89">
        <v>567</v>
      </c>
      <c r="E1672" s="89">
        <v>3.55</v>
      </c>
      <c r="F1672" s="65">
        <v>2012.85</v>
      </c>
    </row>
    <row r="1673" spans="1:6" ht="30" x14ac:dyDescent="0.2">
      <c r="A1673" s="107">
        <v>2</v>
      </c>
      <c r="B1673" s="35" t="s">
        <v>42</v>
      </c>
      <c r="C1673" s="107" t="s">
        <v>274</v>
      </c>
      <c r="D1673" s="89">
        <v>211.95</v>
      </c>
      <c r="E1673" s="89">
        <v>5.43</v>
      </c>
      <c r="F1673" s="65">
        <v>1150.8884999999998</v>
      </c>
    </row>
    <row r="1674" spans="1:6" ht="15" x14ac:dyDescent="0.2">
      <c r="A1674" s="107">
        <v>3</v>
      </c>
      <c r="B1674" s="35" t="s">
        <v>0</v>
      </c>
      <c r="C1674" s="107" t="s">
        <v>5</v>
      </c>
      <c r="D1674" s="89">
        <v>21</v>
      </c>
      <c r="E1674" s="3">
        <v>5.88</v>
      </c>
      <c r="F1674" s="65">
        <v>123.48</v>
      </c>
    </row>
    <row r="1675" spans="1:6" ht="15" x14ac:dyDescent="0.2">
      <c r="A1675" s="107">
        <v>4</v>
      </c>
      <c r="B1675" s="35" t="s">
        <v>25</v>
      </c>
      <c r="C1675" s="107" t="s">
        <v>274</v>
      </c>
      <c r="D1675" s="89">
        <v>26.25</v>
      </c>
      <c r="E1675" s="3">
        <v>4.46</v>
      </c>
      <c r="F1675" s="65">
        <v>117.075</v>
      </c>
    </row>
    <row r="1676" spans="1:6" ht="30" x14ac:dyDescent="0.2">
      <c r="A1676" s="107">
        <v>5</v>
      </c>
      <c r="B1676" s="35" t="s">
        <v>96</v>
      </c>
      <c r="C1676" s="34" t="s">
        <v>275</v>
      </c>
      <c r="D1676" s="89">
        <v>24.61</v>
      </c>
      <c r="E1676" s="89">
        <v>16.91</v>
      </c>
      <c r="F1676" s="65">
        <v>416.1551</v>
      </c>
    </row>
    <row r="1677" spans="1:6" ht="30" x14ac:dyDescent="0.2">
      <c r="A1677" s="737">
        <v>6</v>
      </c>
      <c r="B1677" s="35" t="s">
        <v>49</v>
      </c>
      <c r="C1677" s="34"/>
      <c r="D1677" s="89"/>
      <c r="E1677" s="90"/>
      <c r="F1677" s="65"/>
    </row>
    <row r="1678" spans="1:6" ht="15" x14ac:dyDescent="0.2">
      <c r="A1678" s="738"/>
      <c r="B1678" s="4" t="s">
        <v>104</v>
      </c>
      <c r="C1678" s="34" t="s">
        <v>275</v>
      </c>
      <c r="D1678" s="89">
        <v>283.87</v>
      </c>
      <c r="E1678" s="6">
        <v>6.78</v>
      </c>
      <c r="F1678" s="65">
        <v>1924.6386</v>
      </c>
    </row>
    <row r="1679" spans="1:6" ht="15" x14ac:dyDescent="0.2">
      <c r="A1679" s="739"/>
      <c r="B1679" s="5" t="s">
        <v>105</v>
      </c>
      <c r="C1679" s="34" t="s">
        <v>275</v>
      </c>
      <c r="D1679" s="89">
        <v>70.97</v>
      </c>
      <c r="E1679" s="7">
        <v>24.85</v>
      </c>
      <c r="F1679" s="65">
        <v>1763.6045000000001</v>
      </c>
    </row>
    <row r="1680" spans="1:6" ht="30" x14ac:dyDescent="0.2">
      <c r="A1680" s="108">
        <v>7</v>
      </c>
      <c r="B1680" s="46" t="s">
        <v>26</v>
      </c>
      <c r="C1680" s="34" t="s">
        <v>275</v>
      </c>
      <c r="D1680" s="89">
        <v>70.97</v>
      </c>
      <c r="E1680" s="8">
        <v>6.49</v>
      </c>
      <c r="F1680" s="65">
        <v>460.59530000000001</v>
      </c>
    </row>
    <row r="1681" spans="1:6" ht="15" x14ac:dyDescent="0.2">
      <c r="A1681" s="107">
        <v>8</v>
      </c>
      <c r="B1681" s="47" t="s">
        <v>27</v>
      </c>
      <c r="C1681" s="34" t="s">
        <v>275</v>
      </c>
      <c r="D1681" s="89">
        <v>70.97</v>
      </c>
      <c r="E1681" s="9">
        <v>4.8899999999999997</v>
      </c>
      <c r="F1681" s="65">
        <v>347.04329999999999</v>
      </c>
    </row>
    <row r="1682" spans="1:6" ht="30" x14ac:dyDescent="0.2">
      <c r="A1682" s="108">
        <v>9</v>
      </c>
      <c r="B1682" s="43" t="s">
        <v>95</v>
      </c>
      <c r="C1682" s="34" t="s">
        <v>275</v>
      </c>
      <c r="D1682" s="89">
        <v>354.83</v>
      </c>
      <c r="E1682" s="10">
        <v>14.6</v>
      </c>
      <c r="F1682" s="65">
        <v>5180.518</v>
      </c>
    </row>
    <row r="1683" spans="1:6" ht="15" x14ac:dyDescent="0.2">
      <c r="A1683" s="107">
        <v>10</v>
      </c>
      <c r="B1683" s="37" t="s">
        <v>276</v>
      </c>
      <c r="C1683" s="107" t="s">
        <v>274</v>
      </c>
      <c r="D1683" s="89">
        <v>421.2</v>
      </c>
      <c r="E1683" s="11">
        <v>4.2300000000000004</v>
      </c>
      <c r="F1683" s="65">
        <v>1781.6760000000002</v>
      </c>
    </row>
    <row r="1684" spans="1:6" ht="60" x14ac:dyDescent="0.2">
      <c r="A1684" s="108">
        <v>11</v>
      </c>
      <c r="B1684" s="84" t="s">
        <v>84</v>
      </c>
      <c r="C1684" s="34" t="s">
        <v>275</v>
      </c>
      <c r="D1684" s="89">
        <v>88.35</v>
      </c>
      <c r="E1684" s="12">
        <v>41.85</v>
      </c>
      <c r="F1684" s="65">
        <v>3697.4474999999998</v>
      </c>
    </row>
    <row r="1685" spans="1:6" ht="45" x14ac:dyDescent="0.2">
      <c r="A1685" s="107">
        <v>12</v>
      </c>
      <c r="B1685" s="85" t="s">
        <v>148</v>
      </c>
      <c r="C1685" s="34" t="s">
        <v>275</v>
      </c>
      <c r="D1685" s="89">
        <v>163.92</v>
      </c>
      <c r="E1685" s="13">
        <v>40.200000000000003</v>
      </c>
      <c r="F1685" s="65">
        <v>6589.5839999999998</v>
      </c>
    </row>
    <row r="1686" spans="1:6" ht="15" x14ac:dyDescent="0.2">
      <c r="A1686" s="108">
        <v>13</v>
      </c>
      <c r="B1686" s="37" t="s">
        <v>7</v>
      </c>
      <c r="C1686" s="107" t="s">
        <v>8</v>
      </c>
      <c r="D1686" s="36">
        <v>5</v>
      </c>
      <c r="E1686" s="14">
        <v>82.8</v>
      </c>
      <c r="F1686" s="65">
        <v>414</v>
      </c>
    </row>
    <row r="1687" spans="1:6" ht="15" x14ac:dyDescent="0.25">
      <c r="A1687" s="107">
        <v>14</v>
      </c>
      <c r="B1687" s="32" t="s">
        <v>106</v>
      </c>
      <c r="C1687" s="83" t="s">
        <v>5</v>
      </c>
      <c r="D1687" s="89">
        <v>21</v>
      </c>
      <c r="E1687" s="15">
        <v>35.97</v>
      </c>
      <c r="F1687" s="65">
        <v>755.37</v>
      </c>
    </row>
    <row r="1688" spans="1:6" ht="15" x14ac:dyDescent="0.2">
      <c r="A1688" s="108">
        <v>15</v>
      </c>
      <c r="B1688" s="38" t="s">
        <v>85</v>
      </c>
      <c r="C1688" s="107" t="s">
        <v>274</v>
      </c>
      <c r="D1688" s="89">
        <v>26.25</v>
      </c>
      <c r="E1688" s="15">
        <v>43.88</v>
      </c>
      <c r="F1688" s="65">
        <v>1151.8500000000001</v>
      </c>
    </row>
    <row r="1689" spans="1:6" ht="30" x14ac:dyDescent="0.2">
      <c r="A1689" s="107">
        <v>16</v>
      </c>
      <c r="B1689" s="31" t="s">
        <v>101</v>
      </c>
      <c r="C1689" s="107" t="s">
        <v>12</v>
      </c>
      <c r="D1689" s="89">
        <v>20.350000000000001</v>
      </c>
      <c r="E1689" s="16">
        <v>189.85</v>
      </c>
      <c r="F1689" s="65">
        <v>3863.4475000000002</v>
      </c>
    </row>
    <row r="1690" spans="1:6" ht="15" x14ac:dyDescent="0.2">
      <c r="A1690" s="108">
        <v>17</v>
      </c>
      <c r="B1690" s="31" t="s">
        <v>124</v>
      </c>
      <c r="C1690" s="107" t="s">
        <v>274</v>
      </c>
      <c r="D1690" s="89">
        <v>211.95</v>
      </c>
      <c r="E1690" s="16">
        <v>1.8</v>
      </c>
      <c r="F1690" s="65">
        <v>381.51</v>
      </c>
    </row>
    <row r="1691" spans="1:6" ht="15" x14ac:dyDescent="0.2">
      <c r="A1691" s="107">
        <v>18</v>
      </c>
      <c r="B1691" s="31" t="s">
        <v>125</v>
      </c>
      <c r="C1691" s="107" t="s">
        <v>274</v>
      </c>
      <c r="D1691" s="89">
        <v>211.95</v>
      </c>
      <c r="E1691" s="16">
        <v>1.58</v>
      </c>
      <c r="F1691" s="65">
        <v>334.88099999999997</v>
      </c>
    </row>
    <row r="1692" spans="1:6" ht="30" x14ac:dyDescent="0.2">
      <c r="A1692" s="108">
        <v>19</v>
      </c>
      <c r="B1692" s="31" t="s">
        <v>102</v>
      </c>
      <c r="C1692" s="68" t="s">
        <v>12</v>
      </c>
      <c r="D1692" s="89">
        <v>19.5</v>
      </c>
      <c r="E1692" s="16">
        <v>180.98</v>
      </c>
      <c r="F1692" s="65">
        <v>3529.1099999999997</v>
      </c>
    </row>
    <row r="1693" spans="1:6" ht="30" x14ac:dyDescent="0.2">
      <c r="A1693" s="107">
        <v>20</v>
      </c>
      <c r="B1693" s="22" t="s">
        <v>103</v>
      </c>
      <c r="C1693" s="23" t="s">
        <v>12</v>
      </c>
      <c r="D1693" s="89">
        <v>27.98</v>
      </c>
      <c r="E1693" s="30">
        <v>145.56</v>
      </c>
      <c r="F1693" s="65">
        <v>4072.7688000000003</v>
      </c>
    </row>
    <row r="1694" spans="1:6" ht="45" x14ac:dyDescent="0.2">
      <c r="A1694" s="108">
        <v>21</v>
      </c>
      <c r="B1694" s="92" t="s">
        <v>151</v>
      </c>
      <c r="C1694" s="68" t="s">
        <v>275</v>
      </c>
      <c r="D1694" s="89">
        <v>97.5</v>
      </c>
      <c r="E1694" s="13">
        <v>40.200000000000003</v>
      </c>
      <c r="F1694" s="65">
        <v>3919.5000000000005</v>
      </c>
    </row>
    <row r="1695" spans="1:6" ht="15" x14ac:dyDescent="0.2">
      <c r="A1695" s="107">
        <v>22</v>
      </c>
      <c r="B1695" s="67" t="s">
        <v>65</v>
      </c>
      <c r="C1695" s="106" t="s">
        <v>5</v>
      </c>
      <c r="D1695" s="89">
        <v>567</v>
      </c>
      <c r="E1695" s="19">
        <v>3.15</v>
      </c>
      <c r="F1695" s="65">
        <v>1786.05</v>
      </c>
    </row>
    <row r="1696" spans="1:6" ht="15" x14ac:dyDescent="0.2">
      <c r="A1696" s="107"/>
      <c r="B1696" s="69"/>
      <c r="C1696" s="70"/>
      <c r="D1696" s="79"/>
      <c r="E1696" s="71"/>
      <c r="F1696" s="65"/>
    </row>
    <row r="1697" spans="1:6" ht="15" x14ac:dyDescent="0.25">
      <c r="A1697" s="62" t="s">
        <v>43</v>
      </c>
      <c r="B1697" s="62" t="s">
        <v>44</v>
      </c>
      <c r="C1697" s="63"/>
      <c r="D1697" s="88"/>
      <c r="E1697" s="88"/>
      <c r="F1697" s="65"/>
    </row>
    <row r="1698" spans="1:6" ht="15" x14ac:dyDescent="0.25">
      <c r="A1698" s="107">
        <v>1</v>
      </c>
      <c r="B1698" s="77" t="s">
        <v>23</v>
      </c>
      <c r="C1698" s="34" t="s">
        <v>5</v>
      </c>
      <c r="D1698" s="36">
        <v>234</v>
      </c>
      <c r="E1698" s="25">
        <v>22.18</v>
      </c>
      <c r="F1698" s="65">
        <v>5190.12</v>
      </c>
    </row>
    <row r="1699" spans="1:6" ht="15" x14ac:dyDescent="0.2">
      <c r="A1699" s="107">
        <v>2</v>
      </c>
      <c r="B1699" s="37" t="s">
        <v>24</v>
      </c>
      <c r="C1699" s="107" t="s">
        <v>6</v>
      </c>
      <c r="D1699" s="36">
        <v>3</v>
      </c>
      <c r="E1699" s="25">
        <v>69</v>
      </c>
      <c r="F1699" s="65">
        <v>207</v>
      </c>
    </row>
    <row r="1700" spans="1:6" ht="15" x14ac:dyDescent="0.2">
      <c r="A1700" s="107">
        <v>3</v>
      </c>
      <c r="B1700" s="26" t="s">
        <v>145</v>
      </c>
      <c r="C1700" s="107" t="s">
        <v>6</v>
      </c>
      <c r="D1700" s="36">
        <v>3</v>
      </c>
      <c r="E1700" s="89">
        <v>104.78</v>
      </c>
      <c r="F1700" s="65">
        <v>314.34000000000003</v>
      </c>
    </row>
    <row r="1701" spans="1:6" ht="15" x14ac:dyDescent="0.2">
      <c r="A1701" s="107">
        <v>4</v>
      </c>
      <c r="B1701" s="37" t="s">
        <v>18</v>
      </c>
      <c r="C1701" s="78" t="s">
        <v>6</v>
      </c>
      <c r="D1701" s="36">
        <v>4</v>
      </c>
      <c r="E1701" s="25">
        <v>26.13</v>
      </c>
      <c r="F1701" s="65">
        <v>104.52</v>
      </c>
    </row>
    <row r="1702" spans="1:6" ht="30" x14ac:dyDescent="0.2">
      <c r="A1702" s="107">
        <v>5</v>
      </c>
      <c r="B1702" s="43" t="s">
        <v>19</v>
      </c>
      <c r="C1702" s="107" t="s">
        <v>6</v>
      </c>
      <c r="D1702" s="36">
        <v>3</v>
      </c>
      <c r="E1702" s="18">
        <v>460.86</v>
      </c>
      <c r="F1702" s="65">
        <v>1382.58</v>
      </c>
    </row>
    <row r="1703" spans="1:6" ht="30" x14ac:dyDescent="0.25">
      <c r="A1703" s="107">
        <v>6</v>
      </c>
      <c r="B1703" s="81" t="s">
        <v>45</v>
      </c>
      <c r="C1703" s="107" t="s">
        <v>6</v>
      </c>
      <c r="D1703" s="36">
        <v>4</v>
      </c>
      <c r="E1703" s="17">
        <v>29.36</v>
      </c>
      <c r="F1703" s="65">
        <v>117.44</v>
      </c>
    </row>
    <row r="1704" spans="1:6" ht="15" x14ac:dyDescent="0.2">
      <c r="A1704" s="107">
        <v>7</v>
      </c>
      <c r="B1704" s="37" t="s">
        <v>20</v>
      </c>
      <c r="C1704" s="107" t="s">
        <v>6</v>
      </c>
      <c r="D1704" s="36">
        <v>2</v>
      </c>
      <c r="E1704" s="21">
        <v>870.85</v>
      </c>
      <c r="F1704" s="65">
        <v>1741.7</v>
      </c>
    </row>
    <row r="1705" spans="1:6" ht="15" x14ac:dyDescent="0.2">
      <c r="A1705" s="107">
        <v>8</v>
      </c>
      <c r="B1705" s="37" t="s">
        <v>28</v>
      </c>
      <c r="C1705" s="107" t="s">
        <v>6</v>
      </c>
      <c r="D1705" s="36">
        <v>1</v>
      </c>
      <c r="E1705" s="20">
        <v>9.75</v>
      </c>
      <c r="F1705" s="65">
        <v>9.75</v>
      </c>
    </row>
    <row r="1706" spans="1:6" ht="15" x14ac:dyDescent="0.2">
      <c r="A1706" s="107">
        <v>9</v>
      </c>
      <c r="B1706" s="37" t="s">
        <v>21</v>
      </c>
      <c r="C1706" s="107" t="s">
        <v>6</v>
      </c>
      <c r="D1706" s="36">
        <v>9</v>
      </c>
      <c r="E1706" s="27">
        <v>25.6</v>
      </c>
      <c r="F1706" s="65">
        <v>230.4</v>
      </c>
    </row>
    <row r="1707" spans="1:6" ht="15" x14ac:dyDescent="0.2">
      <c r="A1707" s="107">
        <v>10</v>
      </c>
      <c r="B1707" s="37" t="s">
        <v>98</v>
      </c>
      <c r="C1707" s="107" t="s">
        <v>6</v>
      </c>
      <c r="D1707" s="36">
        <v>11</v>
      </c>
      <c r="E1707" s="89">
        <v>256.11</v>
      </c>
      <c r="F1707" s="65">
        <v>2817.21</v>
      </c>
    </row>
    <row r="1708" spans="1:6" ht="15" x14ac:dyDescent="0.2">
      <c r="A1708" s="107">
        <v>11</v>
      </c>
      <c r="B1708" s="37" t="s">
        <v>99</v>
      </c>
      <c r="C1708" s="107" t="s">
        <v>6</v>
      </c>
      <c r="D1708" s="36">
        <v>10</v>
      </c>
      <c r="E1708" s="89">
        <v>241.75</v>
      </c>
      <c r="F1708" s="65">
        <v>2417.5</v>
      </c>
    </row>
    <row r="1709" spans="1:6" ht="15" x14ac:dyDescent="0.2">
      <c r="A1709" s="107">
        <v>12</v>
      </c>
      <c r="B1709" s="37" t="s">
        <v>132</v>
      </c>
      <c r="C1709" s="107" t="s">
        <v>6</v>
      </c>
      <c r="D1709" s="36">
        <v>2</v>
      </c>
      <c r="E1709" s="25">
        <v>35.89</v>
      </c>
      <c r="F1709" s="65">
        <v>71.78</v>
      </c>
    </row>
    <row r="1710" spans="1:6" ht="15" x14ac:dyDescent="0.2">
      <c r="A1710" s="107">
        <v>13</v>
      </c>
      <c r="B1710" s="37" t="s">
        <v>51</v>
      </c>
      <c r="C1710" s="107" t="s">
        <v>6</v>
      </c>
      <c r="D1710" s="36">
        <v>12</v>
      </c>
      <c r="E1710" s="25">
        <v>29.65</v>
      </c>
      <c r="F1710" s="65">
        <v>355.79999999999995</v>
      </c>
    </row>
    <row r="1711" spans="1:6" ht="15" x14ac:dyDescent="0.2">
      <c r="A1711" s="107">
        <v>14</v>
      </c>
      <c r="B1711" s="37" t="s">
        <v>80</v>
      </c>
      <c r="C1711" s="107" t="s">
        <v>5</v>
      </c>
      <c r="D1711" s="36">
        <v>234</v>
      </c>
      <c r="E1711" s="28">
        <v>1.73</v>
      </c>
      <c r="F1711" s="65">
        <v>404.82</v>
      </c>
    </row>
    <row r="1712" spans="1:6" ht="15" x14ac:dyDescent="0.2">
      <c r="A1712" s="107">
        <v>15</v>
      </c>
      <c r="B1712" s="37" t="s">
        <v>22</v>
      </c>
      <c r="C1712" s="107" t="s">
        <v>5</v>
      </c>
      <c r="D1712" s="36">
        <v>234</v>
      </c>
      <c r="E1712" s="28">
        <v>0.92</v>
      </c>
      <c r="F1712" s="65">
        <v>215.28</v>
      </c>
    </row>
    <row r="1713" spans="1:6" ht="15" x14ac:dyDescent="0.2">
      <c r="A1713" s="107">
        <v>16</v>
      </c>
      <c r="B1713" s="37" t="s">
        <v>16</v>
      </c>
      <c r="C1713" s="107" t="s">
        <v>5</v>
      </c>
      <c r="D1713" s="36">
        <v>234</v>
      </c>
      <c r="E1713" s="28">
        <v>0.71</v>
      </c>
      <c r="F1713" s="65">
        <v>166.14</v>
      </c>
    </row>
    <row r="1714" spans="1:6" ht="15" x14ac:dyDescent="0.2">
      <c r="A1714" s="107">
        <v>17</v>
      </c>
      <c r="B1714" s="37" t="s">
        <v>17</v>
      </c>
      <c r="C1714" s="107" t="s">
        <v>5</v>
      </c>
      <c r="D1714" s="36">
        <v>234</v>
      </c>
      <c r="E1714" s="28">
        <v>0.85</v>
      </c>
      <c r="F1714" s="65">
        <v>198.9</v>
      </c>
    </row>
    <row r="1715" spans="1:6" ht="15" x14ac:dyDescent="0.25">
      <c r="A1715" s="48"/>
      <c r="B1715" s="39"/>
      <c r="C1715" s="39"/>
      <c r="D1715" s="40"/>
      <c r="E1715" s="72" t="s">
        <v>81</v>
      </c>
      <c r="F1715" s="73">
        <v>61719.323099999994</v>
      </c>
    </row>
    <row r="1716" spans="1:6" ht="15" x14ac:dyDescent="0.2">
      <c r="A1716" s="39"/>
      <c r="B1716" s="39"/>
      <c r="C1716" s="39"/>
      <c r="E1716" s="74" t="s">
        <v>82</v>
      </c>
      <c r="F1716" s="73">
        <v>12343.86462</v>
      </c>
    </row>
    <row r="1717" spans="1:6" ht="15" x14ac:dyDescent="0.25">
      <c r="A1717" s="49"/>
      <c r="B1717" s="91"/>
      <c r="C1717" s="91"/>
      <c r="D1717" s="86"/>
      <c r="E1717" s="75" t="s">
        <v>83</v>
      </c>
      <c r="F1717" s="73">
        <v>74063.187719999987</v>
      </c>
    </row>
    <row r="1719" spans="1:6" ht="14.25" x14ac:dyDescent="0.2">
      <c r="A1719" s="740" t="s">
        <v>266</v>
      </c>
      <c r="B1719" s="740"/>
      <c r="C1719" s="740"/>
      <c r="D1719" s="740"/>
      <c r="E1719" s="740"/>
      <c r="F1719" s="740"/>
    </row>
    <row r="1720" spans="1:6" ht="14.25" x14ac:dyDescent="0.2">
      <c r="A1720" s="740"/>
      <c r="B1720" s="740"/>
      <c r="C1720" s="740"/>
      <c r="D1720" s="740"/>
      <c r="E1720" s="740"/>
      <c r="F1720" s="740"/>
    </row>
    <row r="1721" spans="1:6" ht="14.25" x14ac:dyDescent="0.2">
      <c r="A1721" s="53" t="s">
        <v>1</v>
      </c>
      <c r="B1721" s="54" t="s">
        <v>2</v>
      </c>
      <c r="C1721" s="55" t="s">
        <v>3</v>
      </c>
      <c r="D1721" s="54" t="s">
        <v>9</v>
      </c>
      <c r="E1721" s="54" t="s">
        <v>13</v>
      </c>
      <c r="F1721" s="56" t="s">
        <v>15</v>
      </c>
    </row>
    <row r="1722" spans="1:6" ht="14.25" x14ac:dyDescent="0.2">
      <c r="A1722" s="57" t="s">
        <v>4</v>
      </c>
      <c r="B1722" s="58"/>
      <c r="C1722" s="59"/>
      <c r="D1722" s="58"/>
      <c r="E1722" s="60" t="s">
        <v>14</v>
      </c>
      <c r="F1722" s="61"/>
    </row>
    <row r="1723" spans="1:6" ht="15" x14ac:dyDescent="0.2">
      <c r="A1723" s="44">
        <v>1</v>
      </c>
      <c r="B1723" s="44">
        <v>2</v>
      </c>
      <c r="C1723" s="44">
        <v>3</v>
      </c>
      <c r="D1723" s="44">
        <v>4</v>
      </c>
      <c r="E1723" s="44">
        <v>5</v>
      </c>
      <c r="F1723" s="44">
        <v>6</v>
      </c>
    </row>
    <row r="1724" spans="1:6" ht="15" x14ac:dyDescent="0.25">
      <c r="A1724" s="62" t="s">
        <v>40</v>
      </c>
      <c r="B1724" s="62" t="s">
        <v>41</v>
      </c>
      <c r="C1724" s="63"/>
      <c r="D1724" s="87"/>
      <c r="E1724" s="87"/>
      <c r="F1724" s="64"/>
    </row>
    <row r="1725" spans="1:6" ht="15" x14ac:dyDescent="0.2">
      <c r="A1725" s="107">
        <v>1</v>
      </c>
      <c r="B1725" s="35" t="s">
        <v>48</v>
      </c>
      <c r="C1725" s="107" t="s">
        <v>5</v>
      </c>
      <c r="D1725" s="89">
        <v>672</v>
      </c>
      <c r="E1725" s="89">
        <v>3.55</v>
      </c>
      <c r="F1725" s="65">
        <v>2385.6</v>
      </c>
    </row>
    <row r="1726" spans="1:6" ht="30" x14ac:dyDescent="0.2">
      <c r="A1726" s="107">
        <v>2</v>
      </c>
      <c r="B1726" s="35" t="s">
        <v>42</v>
      </c>
      <c r="C1726" s="107" t="s">
        <v>274</v>
      </c>
      <c r="D1726" s="89">
        <v>254.4</v>
      </c>
      <c r="E1726" s="89">
        <v>5.43</v>
      </c>
      <c r="F1726" s="65">
        <v>1381.3920000000001</v>
      </c>
    </row>
    <row r="1727" spans="1:6" ht="15" x14ac:dyDescent="0.2">
      <c r="A1727" s="107">
        <v>3</v>
      </c>
      <c r="B1727" s="35" t="s">
        <v>0</v>
      </c>
      <c r="C1727" s="107" t="s">
        <v>5</v>
      </c>
      <c r="D1727" s="89">
        <v>20</v>
      </c>
      <c r="E1727" s="3">
        <v>5.88</v>
      </c>
      <c r="F1727" s="65">
        <v>117.6</v>
      </c>
    </row>
    <row r="1728" spans="1:6" ht="15" x14ac:dyDescent="0.2">
      <c r="A1728" s="107">
        <v>4</v>
      </c>
      <c r="B1728" s="35" t="s">
        <v>25</v>
      </c>
      <c r="C1728" s="107" t="s">
        <v>274</v>
      </c>
      <c r="D1728" s="89">
        <v>30</v>
      </c>
      <c r="E1728" s="3">
        <v>4.46</v>
      </c>
      <c r="F1728" s="65">
        <v>133.80000000000001</v>
      </c>
    </row>
    <row r="1729" spans="1:6" ht="30" x14ac:dyDescent="0.2">
      <c r="A1729" s="107">
        <v>5</v>
      </c>
      <c r="B1729" s="35" t="s">
        <v>96</v>
      </c>
      <c r="C1729" s="34" t="s">
        <v>275</v>
      </c>
      <c r="D1729" s="89">
        <v>28.94</v>
      </c>
      <c r="E1729" s="89">
        <v>16.91</v>
      </c>
      <c r="F1729" s="65">
        <v>489.37540000000001</v>
      </c>
    </row>
    <row r="1730" spans="1:6" ht="30" x14ac:dyDescent="0.2">
      <c r="A1730" s="737">
        <v>6</v>
      </c>
      <c r="B1730" s="35" t="s">
        <v>49</v>
      </c>
      <c r="C1730" s="34"/>
      <c r="D1730" s="89"/>
      <c r="E1730" s="90"/>
      <c r="F1730" s="65"/>
    </row>
    <row r="1731" spans="1:6" ht="15" x14ac:dyDescent="0.2">
      <c r="A1731" s="738"/>
      <c r="B1731" s="4" t="s">
        <v>104</v>
      </c>
      <c r="C1731" s="34" t="s">
        <v>275</v>
      </c>
      <c r="D1731" s="89">
        <v>342.03</v>
      </c>
      <c r="E1731" s="6">
        <v>6.78</v>
      </c>
      <c r="F1731" s="65">
        <v>2318.9634000000001</v>
      </c>
    </row>
    <row r="1732" spans="1:6" ht="15" x14ac:dyDescent="0.2">
      <c r="A1732" s="738"/>
      <c r="B1732" s="5" t="s">
        <v>105</v>
      </c>
      <c r="C1732" s="34" t="s">
        <v>275</v>
      </c>
      <c r="D1732" s="89">
        <v>85.51</v>
      </c>
      <c r="E1732" s="7">
        <v>24.85</v>
      </c>
      <c r="F1732" s="65">
        <v>2124.9235000000003</v>
      </c>
    </row>
    <row r="1733" spans="1:6" ht="30" x14ac:dyDescent="0.2">
      <c r="A1733" s="107">
        <v>7</v>
      </c>
      <c r="B1733" s="46" t="s">
        <v>26</v>
      </c>
      <c r="C1733" s="34" t="s">
        <v>275</v>
      </c>
      <c r="D1733" s="89">
        <v>85.51</v>
      </c>
      <c r="E1733" s="8">
        <v>6.49</v>
      </c>
      <c r="F1733" s="65">
        <v>554.95990000000006</v>
      </c>
    </row>
    <row r="1734" spans="1:6" ht="15" x14ac:dyDescent="0.2">
      <c r="A1734" s="107">
        <v>8</v>
      </c>
      <c r="B1734" s="47" t="s">
        <v>27</v>
      </c>
      <c r="C1734" s="34" t="s">
        <v>275</v>
      </c>
      <c r="D1734" s="89">
        <v>85.51</v>
      </c>
      <c r="E1734" s="9">
        <v>4.8899999999999997</v>
      </c>
      <c r="F1734" s="65">
        <v>418.14389999999997</v>
      </c>
    </row>
    <row r="1735" spans="1:6" ht="30" x14ac:dyDescent="0.2">
      <c r="A1735" s="107">
        <v>9</v>
      </c>
      <c r="B1735" s="43" t="s">
        <v>95</v>
      </c>
      <c r="C1735" s="34" t="s">
        <v>275</v>
      </c>
      <c r="D1735" s="89">
        <v>427.54</v>
      </c>
      <c r="E1735" s="10">
        <v>14.6</v>
      </c>
      <c r="F1735" s="65">
        <v>6242.0839999999998</v>
      </c>
    </row>
    <row r="1736" spans="1:6" ht="15" x14ac:dyDescent="0.2">
      <c r="A1736" s="107">
        <v>10</v>
      </c>
      <c r="B1736" s="37" t="s">
        <v>276</v>
      </c>
      <c r="C1736" s="107" t="s">
        <v>274</v>
      </c>
      <c r="D1736" s="89">
        <v>518.4</v>
      </c>
      <c r="E1736" s="11">
        <v>4.2300000000000004</v>
      </c>
      <c r="F1736" s="65">
        <v>2192.8320000000003</v>
      </c>
    </row>
    <row r="1737" spans="1:6" ht="60" x14ac:dyDescent="0.2">
      <c r="A1737" s="107">
        <v>11</v>
      </c>
      <c r="B1737" s="84" t="s">
        <v>84</v>
      </c>
      <c r="C1737" s="34" t="s">
        <v>275</v>
      </c>
      <c r="D1737" s="89">
        <v>109.55</v>
      </c>
      <c r="E1737" s="12">
        <v>41.85</v>
      </c>
      <c r="F1737" s="65">
        <v>4584.6675000000005</v>
      </c>
    </row>
    <row r="1738" spans="1:6" ht="45" x14ac:dyDescent="0.2">
      <c r="A1738" s="107">
        <v>12</v>
      </c>
      <c r="B1738" s="85" t="s">
        <v>148</v>
      </c>
      <c r="C1738" s="34" t="s">
        <v>275</v>
      </c>
      <c r="D1738" s="89">
        <v>194.29</v>
      </c>
      <c r="E1738" s="13">
        <v>40.200000000000003</v>
      </c>
      <c r="F1738" s="65">
        <v>7810.4580000000005</v>
      </c>
    </row>
    <row r="1739" spans="1:6" ht="15" x14ac:dyDescent="0.2">
      <c r="A1739" s="107">
        <v>13</v>
      </c>
      <c r="B1739" s="37" t="s">
        <v>7</v>
      </c>
      <c r="C1739" s="107" t="s">
        <v>8</v>
      </c>
      <c r="D1739" s="36">
        <v>6</v>
      </c>
      <c r="E1739" s="14">
        <v>82.8</v>
      </c>
      <c r="F1739" s="65">
        <v>496.79999999999995</v>
      </c>
    </row>
    <row r="1740" spans="1:6" ht="15" x14ac:dyDescent="0.25">
      <c r="A1740" s="107">
        <v>14</v>
      </c>
      <c r="B1740" s="32" t="s">
        <v>106</v>
      </c>
      <c r="C1740" s="83" t="s">
        <v>5</v>
      </c>
      <c r="D1740" s="89">
        <v>20</v>
      </c>
      <c r="E1740" s="15">
        <v>35.97</v>
      </c>
      <c r="F1740" s="65">
        <v>719.4</v>
      </c>
    </row>
    <row r="1741" spans="1:6" ht="15" x14ac:dyDescent="0.2">
      <c r="A1741" s="107">
        <v>15</v>
      </c>
      <c r="B1741" s="38" t="s">
        <v>85</v>
      </c>
      <c r="C1741" s="107" t="s">
        <v>274</v>
      </c>
      <c r="D1741" s="89">
        <v>30</v>
      </c>
      <c r="E1741" s="15">
        <v>43.88</v>
      </c>
      <c r="F1741" s="65">
        <v>1316.4</v>
      </c>
    </row>
    <row r="1742" spans="1:6" ht="30" x14ac:dyDescent="0.2">
      <c r="A1742" s="107">
        <v>16</v>
      </c>
      <c r="B1742" s="31" t="s">
        <v>101</v>
      </c>
      <c r="C1742" s="107" t="s">
        <v>12</v>
      </c>
      <c r="D1742" s="89">
        <v>24.42</v>
      </c>
      <c r="E1742" s="16">
        <v>189.85</v>
      </c>
      <c r="F1742" s="65">
        <v>4636.1370000000006</v>
      </c>
    </row>
    <row r="1743" spans="1:6" ht="15" x14ac:dyDescent="0.2">
      <c r="A1743" s="107">
        <v>17</v>
      </c>
      <c r="B1743" s="31" t="s">
        <v>124</v>
      </c>
      <c r="C1743" s="107" t="s">
        <v>274</v>
      </c>
      <c r="D1743" s="89">
        <v>254.4</v>
      </c>
      <c r="E1743" s="16">
        <v>1.8</v>
      </c>
      <c r="F1743" s="65">
        <v>457.92</v>
      </c>
    </row>
    <row r="1744" spans="1:6" ht="15" x14ac:dyDescent="0.2">
      <c r="A1744" s="107">
        <v>18</v>
      </c>
      <c r="B1744" s="31" t="s">
        <v>125</v>
      </c>
      <c r="C1744" s="107" t="s">
        <v>274</v>
      </c>
      <c r="D1744" s="89">
        <v>254.4</v>
      </c>
      <c r="E1744" s="16">
        <v>1.58</v>
      </c>
      <c r="F1744" s="65">
        <v>401.95200000000006</v>
      </c>
    </row>
    <row r="1745" spans="1:6" ht="30" x14ac:dyDescent="0.2">
      <c r="A1745" s="107">
        <v>19</v>
      </c>
      <c r="B1745" s="31" t="s">
        <v>102</v>
      </c>
      <c r="C1745" s="68" t="s">
        <v>12</v>
      </c>
      <c r="D1745" s="89">
        <v>23.4</v>
      </c>
      <c r="E1745" s="16">
        <v>180.98</v>
      </c>
      <c r="F1745" s="65">
        <v>4234.9319999999998</v>
      </c>
    </row>
    <row r="1746" spans="1:6" ht="30" x14ac:dyDescent="0.2">
      <c r="A1746" s="107">
        <v>20</v>
      </c>
      <c r="B1746" s="22" t="s">
        <v>103</v>
      </c>
      <c r="C1746" s="23" t="s">
        <v>12</v>
      </c>
      <c r="D1746" s="89">
        <v>33.58</v>
      </c>
      <c r="E1746" s="30">
        <v>145.56</v>
      </c>
      <c r="F1746" s="65">
        <v>4887.9048000000003</v>
      </c>
    </row>
    <row r="1747" spans="1:6" ht="45" x14ac:dyDescent="0.2">
      <c r="A1747" s="107">
        <v>21</v>
      </c>
      <c r="B1747" s="92" t="s">
        <v>107</v>
      </c>
      <c r="C1747" s="68" t="s">
        <v>275</v>
      </c>
      <c r="D1747" s="89">
        <v>117.02</v>
      </c>
      <c r="E1747" s="13">
        <v>40.200000000000003</v>
      </c>
      <c r="F1747" s="65">
        <v>4704.2039999999997</v>
      </c>
    </row>
    <row r="1748" spans="1:6" ht="15" x14ac:dyDescent="0.2">
      <c r="A1748" s="107">
        <v>22</v>
      </c>
      <c r="B1748" s="67" t="s">
        <v>65</v>
      </c>
      <c r="C1748" s="106" t="s">
        <v>5</v>
      </c>
      <c r="D1748" s="89">
        <v>672</v>
      </c>
      <c r="E1748" s="19">
        <v>3.15</v>
      </c>
      <c r="F1748" s="65">
        <v>2116.7999999999997</v>
      </c>
    </row>
    <row r="1749" spans="1:6" ht="15" x14ac:dyDescent="0.2">
      <c r="A1749" s="39"/>
      <c r="B1749" s="69"/>
      <c r="C1749" s="70"/>
      <c r="D1749" s="79"/>
      <c r="E1749" s="71"/>
      <c r="F1749" s="65"/>
    </row>
    <row r="1750" spans="1:6" ht="15" x14ac:dyDescent="0.25">
      <c r="A1750" s="62" t="s">
        <v>43</v>
      </c>
      <c r="B1750" s="62" t="s">
        <v>44</v>
      </c>
      <c r="C1750" s="63"/>
      <c r="D1750" s="88"/>
      <c r="E1750" s="88"/>
      <c r="F1750" s="65"/>
    </row>
    <row r="1751" spans="1:6" ht="15" x14ac:dyDescent="0.25">
      <c r="A1751" s="107">
        <v>1</v>
      </c>
      <c r="B1751" s="77" t="s">
        <v>129</v>
      </c>
      <c r="C1751" s="34" t="s">
        <v>5</v>
      </c>
      <c r="D1751" s="36">
        <v>288</v>
      </c>
      <c r="E1751" s="25">
        <v>27.92</v>
      </c>
      <c r="F1751" s="65">
        <v>8040.9600000000009</v>
      </c>
    </row>
    <row r="1752" spans="1:6" ht="15" x14ac:dyDescent="0.2">
      <c r="A1752" s="107">
        <v>2</v>
      </c>
      <c r="B1752" s="37" t="s">
        <v>114</v>
      </c>
      <c r="C1752" s="78" t="s">
        <v>6</v>
      </c>
      <c r="D1752" s="36">
        <v>1</v>
      </c>
      <c r="E1752" s="25">
        <v>29.75</v>
      </c>
      <c r="F1752" s="65">
        <v>29.75</v>
      </c>
    </row>
    <row r="1753" spans="1:6" ht="30" x14ac:dyDescent="0.25">
      <c r="A1753" s="107">
        <v>3</v>
      </c>
      <c r="B1753" s="81" t="s">
        <v>118</v>
      </c>
      <c r="C1753" s="107" t="s">
        <v>6</v>
      </c>
      <c r="D1753" s="36">
        <v>1</v>
      </c>
      <c r="E1753" s="17">
        <v>36.03</v>
      </c>
      <c r="F1753" s="65">
        <v>36.03</v>
      </c>
    </row>
    <row r="1754" spans="1:6" ht="15" x14ac:dyDescent="0.2">
      <c r="A1754" s="107">
        <v>4</v>
      </c>
      <c r="B1754" s="37" t="s">
        <v>224</v>
      </c>
      <c r="C1754" s="107" t="s">
        <v>6</v>
      </c>
      <c r="D1754" s="36">
        <v>1</v>
      </c>
      <c r="E1754" s="89">
        <v>297.41000000000003</v>
      </c>
      <c r="F1754" s="65">
        <v>297.41000000000003</v>
      </c>
    </row>
    <row r="1755" spans="1:6" ht="15" x14ac:dyDescent="0.2">
      <c r="A1755" s="107">
        <v>5</v>
      </c>
      <c r="B1755" s="37" t="s">
        <v>146</v>
      </c>
      <c r="C1755" s="107" t="s">
        <v>6</v>
      </c>
      <c r="D1755" s="36">
        <v>1</v>
      </c>
      <c r="E1755" s="89">
        <v>285.56</v>
      </c>
      <c r="F1755" s="65">
        <v>285.56</v>
      </c>
    </row>
    <row r="1756" spans="1:6" ht="15" x14ac:dyDescent="0.2">
      <c r="A1756" s="107">
        <v>6</v>
      </c>
      <c r="B1756" s="37" t="s">
        <v>133</v>
      </c>
      <c r="C1756" s="107" t="s">
        <v>6</v>
      </c>
      <c r="D1756" s="36">
        <v>12</v>
      </c>
      <c r="E1756" s="89">
        <v>276.11</v>
      </c>
      <c r="F1756" s="65">
        <v>3313.32</v>
      </c>
    </row>
    <row r="1757" spans="1:6" ht="15" x14ac:dyDescent="0.2">
      <c r="A1757" s="107">
        <v>7</v>
      </c>
      <c r="B1757" s="37" t="s">
        <v>134</v>
      </c>
      <c r="C1757" s="107" t="s">
        <v>6</v>
      </c>
      <c r="D1757" s="36">
        <v>6</v>
      </c>
      <c r="E1757" s="89">
        <v>261.75</v>
      </c>
      <c r="F1757" s="65">
        <v>1570.5</v>
      </c>
    </row>
    <row r="1758" spans="1:6" ht="15" x14ac:dyDescent="0.2">
      <c r="A1758" s="107">
        <v>8</v>
      </c>
      <c r="B1758" s="37" t="s">
        <v>132</v>
      </c>
      <c r="C1758" s="107" t="s">
        <v>6</v>
      </c>
      <c r="D1758" s="36">
        <v>14</v>
      </c>
      <c r="E1758" s="25">
        <v>35.89</v>
      </c>
      <c r="F1758" s="65">
        <v>502.46000000000004</v>
      </c>
    </row>
    <row r="1759" spans="1:6" ht="15" x14ac:dyDescent="0.2">
      <c r="A1759" s="107">
        <v>9</v>
      </c>
      <c r="B1759" s="37" t="s">
        <v>80</v>
      </c>
      <c r="C1759" s="107" t="s">
        <v>5</v>
      </c>
      <c r="D1759" s="36">
        <v>288</v>
      </c>
      <c r="E1759" s="28">
        <v>1.73</v>
      </c>
      <c r="F1759" s="65">
        <v>498.24</v>
      </c>
    </row>
    <row r="1760" spans="1:6" ht="15" x14ac:dyDescent="0.2">
      <c r="A1760" s="107">
        <v>10</v>
      </c>
      <c r="B1760" s="37" t="s">
        <v>22</v>
      </c>
      <c r="C1760" s="107" t="s">
        <v>5</v>
      </c>
      <c r="D1760" s="36">
        <v>288</v>
      </c>
      <c r="E1760" s="28">
        <v>0.92</v>
      </c>
      <c r="F1760" s="65">
        <v>264.96000000000004</v>
      </c>
    </row>
    <row r="1761" spans="1:6" ht="15" x14ac:dyDescent="0.2">
      <c r="A1761" s="107">
        <v>11</v>
      </c>
      <c r="B1761" s="37" t="s">
        <v>16</v>
      </c>
      <c r="C1761" s="107" t="s">
        <v>5</v>
      </c>
      <c r="D1761" s="36">
        <v>288</v>
      </c>
      <c r="E1761" s="28">
        <v>0.71</v>
      </c>
      <c r="F1761" s="65">
        <v>204.48</v>
      </c>
    </row>
    <row r="1762" spans="1:6" ht="15" x14ac:dyDescent="0.2">
      <c r="A1762" s="107">
        <v>12</v>
      </c>
      <c r="B1762" s="37" t="s">
        <v>17</v>
      </c>
      <c r="C1762" s="107" t="s">
        <v>5</v>
      </c>
      <c r="D1762" s="36">
        <v>288</v>
      </c>
      <c r="E1762" s="28">
        <v>0.85</v>
      </c>
      <c r="F1762" s="65">
        <v>244.79999999999998</v>
      </c>
    </row>
    <row r="1763" spans="1:6" ht="15" x14ac:dyDescent="0.25">
      <c r="A1763" s="48"/>
      <c r="B1763" s="39"/>
      <c r="C1763" s="39"/>
      <c r="D1763" s="40"/>
      <c r="E1763" s="1" t="s">
        <v>81</v>
      </c>
      <c r="F1763" s="73">
        <v>70015.719400000016</v>
      </c>
    </row>
    <row r="1764" spans="1:6" ht="15" x14ac:dyDescent="0.2">
      <c r="A1764" s="39"/>
      <c r="B1764" s="39"/>
      <c r="C1764" s="39"/>
      <c r="E1764" s="74" t="s">
        <v>82</v>
      </c>
      <c r="F1764" s="73">
        <v>14003.143880000003</v>
      </c>
    </row>
    <row r="1765" spans="1:6" ht="15" x14ac:dyDescent="0.25">
      <c r="A1765" s="49"/>
      <c r="B1765" s="91"/>
      <c r="C1765" s="91"/>
      <c r="D1765" s="86"/>
      <c r="E1765" s="2" t="s">
        <v>83</v>
      </c>
      <c r="F1765" s="73">
        <v>84018.86328000002</v>
      </c>
    </row>
    <row r="1767" spans="1:6" ht="14.25" x14ac:dyDescent="0.2">
      <c r="A1767" s="740" t="s">
        <v>269</v>
      </c>
      <c r="B1767" s="740"/>
      <c r="C1767" s="740"/>
      <c r="D1767" s="740"/>
      <c r="E1767" s="740"/>
      <c r="F1767" s="740"/>
    </row>
    <row r="1768" spans="1:6" ht="14.25" x14ac:dyDescent="0.2">
      <c r="A1768" s="740"/>
      <c r="B1768" s="740"/>
      <c r="C1768" s="740"/>
      <c r="D1768" s="740"/>
      <c r="E1768" s="740"/>
      <c r="F1768" s="740"/>
    </row>
    <row r="1769" spans="1:6" ht="14.25" x14ac:dyDescent="0.2">
      <c r="A1769" s="53" t="s">
        <v>1</v>
      </c>
      <c r="B1769" s="54" t="s">
        <v>2</v>
      </c>
      <c r="C1769" s="55" t="s">
        <v>3</v>
      </c>
      <c r="D1769" s="54" t="s">
        <v>9</v>
      </c>
      <c r="E1769" s="54" t="s">
        <v>13</v>
      </c>
      <c r="F1769" s="56" t="s">
        <v>15</v>
      </c>
    </row>
    <row r="1770" spans="1:6" ht="14.25" x14ac:dyDescent="0.2">
      <c r="A1770" s="57" t="s">
        <v>4</v>
      </c>
      <c r="B1770" s="58"/>
      <c r="C1770" s="59"/>
      <c r="D1770" s="58"/>
      <c r="E1770" s="60" t="s">
        <v>14</v>
      </c>
      <c r="F1770" s="61"/>
    </row>
    <row r="1771" spans="1:6" ht="15" x14ac:dyDescent="0.2">
      <c r="A1771" s="44">
        <v>1</v>
      </c>
      <c r="B1771" s="44">
        <v>2</v>
      </c>
      <c r="C1771" s="44">
        <v>3</v>
      </c>
      <c r="D1771" s="44">
        <v>4</v>
      </c>
      <c r="E1771" s="44">
        <v>5</v>
      </c>
      <c r="F1771" s="44">
        <v>6</v>
      </c>
    </row>
    <row r="1772" spans="1:6" ht="15" x14ac:dyDescent="0.25">
      <c r="A1772" s="62" t="s">
        <v>40</v>
      </c>
      <c r="B1772" s="62" t="s">
        <v>41</v>
      </c>
      <c r="C1772" s="63"/>
      <c r="D1772" s="87"/>
      <c r="E1772" s="87"/>
      <c r="F1772" s="64"/>
    </row>
    <row r="1773" spans="1:6" ht="15" x14ac:dyDescent="0.2">
      <c r="A1773" s="107">
        <v>1</v>
      </c>
      <c r="B1773" s="35" t="s">
        <v>48</v>
      </c>
      <c r="C1773" s="107" t="s">
        <v>5</v>
      </c>
      <c r="D1773" s="89">
        <v>210</v>
      </c>
      <c r="E1773" s="89">
        <v>3.55</v>
      </c>
      <c r="F1773" s="65">
        <v>745.5</v>
      </c>
    </row>
    <row r="1774" spans="1:6" ht="30" x14ac:dyDescent="0.2">
      <c r="A1774" s="107">
        <v>2</v>
      </c>
      <c r="B1774" s="35" t="s">
        <v>42</v>
      </c>
      <c r="C1774" s="107" t="s">
        <v>274</v>
      </c>
      <c r="D1774" s="89">
        <v>81.3</v>
      </c>
      <c r="E1774" s="89">
        <v>5.43</v>
      </c>
      <c r="F1774" s="65">
        <v>441.45899999999995</v>
      </c>
    </row>
    <row r="1775" spans="1:6" ht="15" x14ac:dyDescent="0.2">
      <c r="A1775" s="107">
        <v>3</v>
      </c>
      <c r="B1775" s="35" t="s">
        <v>0</v>
      </c>
      <c r="C1775" s="107" t="s">
        <v>5</v>
      </c>
      <c r="D1775" s="89">
        <v>6</v>
      </c>
      <c r="E1775" s="3">
        <v>5.88</v>
      </c>
      <c r="F1775" s="65">
        <v>35.28</v>
      </c>
    </row>
    <row r="1776" spans="1:6" ht="15" x14ac:dyDescent="0.2">
      <c r="A1776" s="107">
        <v>4</v>
      </c>
      <c r="B1776" s="35" t="s">
        <v>25</v>
      </c>
      <c r="C1776" s="107" t="s">
        <v>274</v>
      </c>
      <c r="D1776" s="89">
        <v>6</v>
      </c>
      <c r="E1776" s="3">
        <v>4.46</v>
      </c>
      <c r="F1776" s="65">
        <v>26.759999999999998</v>
      </c>
    </row>
    <row r="1777" spans="1:6" ht="30" x14ac:dyDescent="0.2">
      <c r="A1777" s="107">
        <v>5</v>
      </c>
      <c r="B1777" s="35" t="s">
        <v>96</v>
      </c>
      <c r="C1777" s="34" t="s">
        <v>275</v>
      </c>
      <c r="D1777" s="89">
        <v>9.0299999999999994</v>
      </c>
      <c r="E1777" s="89">
        <v>16.91</v>
      </c>
      <c r="F1777" s="65">
        <v>152.69729999999998</v>
      </c>
    </row>
    <row r="1778" spans="1:6" ht="30" x14ac:dyDescent="0.2">
      <c r="A1778" s="737">
        <v>6</v>
      </c>
      <c r="B1778" s="35" t="s">
        <v>49</v>
      </c>
      <c r="C1778" s="34"/>
      <c r="D1778" s="89"/>
      <c r="E1778" s="90"/>
      <c r="F1778" s="65"/>
    </row>
    <row r="1779" spans="1:6" ht="15" x14ac:dyDescent="0.2">
      <c r="A1779" s="738"/>
      <c r="B1779" s="4" t="s">
        <v>104</v>
      </c>
      <c r="C1779" s="34" t="s">
        <v>275</v>
      </c>
      <c r="D1779" s="89">
        <v>107.3</v>
      </c>
      <c r="E1779" s="6">
        <v>6.78</v>
      </c>
      <c r="F1779" s="65">
        <v>727.49400000000003</v>
      </c>
    </row>
    <row r="1780" spans="1:6" ht="15" x14ac:dyDescent="0.2">
      <c r="A1780" s="739"/>
      <c r="B1780" s="5" t="s">
        <v>105</v>
      </c>
      <c r="C1780" s="34" t="s">
        <v>275</v>
      </c>
      <c r="D1780" s="89">
        <v>26.83</v>
      </c>
      <c r="E1780" s="7">
        <v>24.85</v>
      </c>
      <c r="F1780" s="65">
        <v>666.72550000000001</v>
      </c>
    </row>
    <row r="1781" spans="1:6" ht="30" x14ac:dyDescent="0.2">
      <c r="A1781" s="108">
        <v>7</v>
      </c>
      <c r="B1781" s="46" t="s">
        <v>26</v>
      </c>
      <c r="C1781" s="34" t="s">
        <v>275</v>
      </c>
      <c r="D1781" s="89">
        <v>26.83</v>
      </c>
      <c r="E1781" s="8">
        <v>6.49</v>
      </c>
      <c r="F1781" s="65">
        <v>174.1267</v>
      </c>
    </row>
    <row r="1782" spans="1:6" ht="15" x14ac:dyDescent="0.2">
      <c r="A1782" s="107">
        <v>8</v>
      </c>
      <c r="B1782" s="47" t="s">
        <v>27</v>
      </c>
      <c r="C1782" s="34" t="s">
        <v>275</v>
      </c>
      <c r="D1782" s="89">
        <v>26.83</v>
      </c>
      <c r="E1782" s="9">
        <v>4.8899999999999997</v>
      </c>
      <c r="F1782" s="65">
        <v>131.19869999999997</v>
      </c>
    </row>
    <row r="1783" spans="1:6" ht="30" x14ac:dyDescent="0.2">
      <c r="A1783" s="108">
        <v>9</v>
      </c>
      <c r="B1783" s="43" t="s">
        <v>95</v>
      </c>
      <c r="C1783" s="34" t="s">
        <v>275</v>
      </c>
      <c r="D1783" s="89">
        <v>134.13</v>
      </c>
      <c r="E1783" s="10">
        <v>14.6</v>
      </c>
      <c r="F1783" s="65">
        <v>1958.2979999999998</v>
      </c>
    </row>
    <row r="1784" spans="1:6" ht="15" x14ac:dyDescent="0.2">
      <c r="A1784" s="107">
        <v>10</v>
      </c>
      <c r="B1784" s="37" t="s">
        <v>276</v>
      </c>
      <c r="C1784" s="107" t="s">
        <v>274</v>
      </c>
      <c r="D1784" s="89">
        <v>172.8</v>
      </c>
      <c r="E1784" s="11">
        <v>4.2300000000000004</v>
      </c>
      <c r="F1784" s="65">
        <v>730.94400000000007</v>
      </c>
    </row>
    <row r="1785" spans="1:6" ht="60" x14ac:dyDescent="0.2">
      <c r="A1785" s="108">
        <v>11</v>
      </c>
      <c r="B1785" s="84" t="s">
        <v>84</v>
      </c>
      <c r="C1785" s="34" t="s">
        <v>275</v>
      </c>
      <c r="D1785" s="89">
        <v>32.81</v>
      </c>
      <c r="E1785" s="12">
        <v>41.85</v>
      </c>
      <c r="F1785" s="65">
        <v>1373.0985000000001</v>
      </c>
    </row>
    <row r="1786" spans="1:6" ht="45" x14ac:dyDescent="0.2">
      <c r="A1786" s="107">
        <v>12</v>
      </c>
      <c r="B1786" s="85" t="s">
        <v>148</v>
      </c>
      <c r="C1786" s="34" t="s">
        <v>275</v>
      </c>
      <c r="D1786" s="89">
        <v>61.57</v>
      </c>
      <c r="E1786" s="13">
        <v>40.200000000000003</v>
      </c>
      <c r="F1786" s="65">
        <v>2475.114</v>
      </c>
    </row>
    <row r="1787" spans="1:6" ht="15" x14ac:dyDescent="0.2">
      <c r="A1787" s="108">
        <v>13</v>
      </c>
      <c r="B1787" s="37" t="s">
        <v>7</v>
      </c>
      <c r="C1787" s="107" t="s">
        <v>8</v>
      </c>
      <c r="D1787" s="36">
        <v>2</v>
      </c>
      <c r="E1787" s="14">
        <v>82.8</v>
      </c>
      <c r="F1787" s="65">
        <v>165.6</v>
      </c>
    </row>
    <row r="1788" spans="1:6" ht="15" x14ac:dyDescent="0.25">
      <c r="A1788" s="107">
        <v>14</v>
      </c>
      <c r="B1788" s="32" t="s">
        <v>106</v>
      </c>
      <c r="C1788" s="83" t="s">
        <v>5</v>
      </c>
      <c r="D1788" s="89">
        <v>6</v>
      </c>
      <c r="E1788" s="15">
        <v>35.97</v>
      </c>
      <c r="F1788" s="65">
        <v>215.82</v>
      </c>
    </row>
    <row r="1789" spans="1:6" ht="15" x14ac:dyDescent="0.2">
      <c r="A1789" s="108">
        <v>15</v>
      </c>
      <c r="B1789" s="38" t="s">
        <v>85</v>
      </c>
      <c r="C1789" s="107" t="s">
        <v>274</v>
      </c>
      <c r="D1789" s="89">
        <v>6</v>
      </c>
      <c r="E1789" s="15">
        <v>43.88</v>
      </c>
      <c r="F1789" s="65">
        <v>263.28000000000003</v>
      </c>
    </row>
    <row r="1790" spans="1:6" ht="30" x14ac:dyDescent="0.2">
      <c r="A1790" s="107">
        <v>16</v>
      </c>
      <c r="B1790" s="31" t="s">
        <v>101</v>
      </c>
      <c r="C1790" s="107" t="s">
        <v>12</v>
      </c>
      <c r="D1790" s="89">
        <v>7.8</v>
      </c>
      <c r="E1790" s="16">
        <v>189.85</v>
      </c>
      <c r="F1790" s="65">
        <v>1480.83</v>
      </c>
    </row>
    <row r="1791" spans="1:6" ht="15" x14ac:dyDescent="0.2">
      <c r="A1791" s="108">
        <v>17</v>
      </c>
      <c r="B1791" s="31" t="s">
        <v>124</v>
      </c>
      <c r="C1791" s="107" t="s">
        <v>274</v>
      </c>
      <c r="D1791" s="89">
        <v>81.3</v>
      </c>
      <c r="E1791" s="16">
        <v>1.8</v>
      </c>
      <c r="F1791" s="65">
        <v>146.34</v>
      </c>
    </row>
    <row r="1792" spans="1:6" ht="15" x14ac:dyDescent="0.2">
      <c r="A1792" s="107">
        <v>18</v>
      </c>
      <c r="B1792" s="31" t="s">
        <v>125</v>
      </c>
      <c r="C1792" s="107" t="s">
        <v>274</v>
      </c>
      <c r="D1792" s="89">
        <v>81.3</v>
      </c>
      <c r="E1792" s="16">
        <v>1.58</v>
      </c>
      <c r="F1792" s="65">
        <v>128.45400000000001</v>
      </c>
    </row>
    <row r="1793" spans="1:6" ht="30" x14ac:dyDescent="0.2">
      <c r="A1793" s="108">
        <v>19</v>
      </c>
      <c r="B1793" s="31" t="s">
        <v>102</v>
      </c>
      <c r="C1793" s="68" t="s">
        <v>12</v>
      </c>
      <c r="D1793" s="89">
        <v>7.48</v>
      </c>
      <c r="E1793" s="16">
        <v>180.98</v>
      </c>
      <c r="F1793" s="65">
        <v>1353.7303999999999</v>
      </c>
    </row>
    <row r="1794" spans="1:6" ht="30" x14ac:dyDescent="0.2">
      <c r="A1794" s="107">
        <v>20</v>
      </c>
      <c r="B1794" s="22" t="s">
        <v>103</v>
      </c>
      <c r="C1794" s="23" t="s">
        <v>12</v>
      </c>
      <c r="D1794" s="89">
        <v>10.73</v>
      </c>
      <c r="E1794" s="30">
        <v>145.56</v>
      </c>
      <c r="F1794" s="65">
        <v>1561.8588</v>
      </c>
    </row>
    <row r="1795" spans="1:6" ht="45" x14ac:dyDescent="0.2">
      <c r="A1795" s="108">
        <v>21</v>
      </c>
      <c r="B1795" s="92" t="s">
        <v>151</v>
      </c>
      <c r="C1795" s="68" t="s">
        <v>275</v>
      </c>
      <c r="D1795" s="89">
        <v>37.4</v>
      </c>
      <c r="E1795" s="13">
        <v>40.200000000000003</v>
      </c>
      <c r="F1795" s="65">
        <v>1503.48</v>
      </c>
    </row>
    <row r="1796" spans="1:6" ht="15" x14ac:dyDescent="0.2">
      <c r="A1796" s="107">
        <v>22</v>
      </c>
      <c r="B1796" s="67" t="s">
        <v>65</v>
      </c>
      <c r="C1796" s="106" t="s">
        <v>5</v>
      </c>
      <c r="D1796" s="89">
        <v>210</v>
      </c>
      <c r="E1796" s="19">
        <v>3.15</v>
      </c>
      <c r="F1796" s="65">
        <v>661.5</v>
      </c>
    </row>
    <row r="1797" spans="1:6" ht="15" x14ac:dyDescent="0.2">
      <c r="A1797" s="107"/>
      <c r="B1797" s="69"/>
      <c r="C1797" s="70"/>
      <c r="D1797" s="79"/>
      <c r="E1797" s="71"/>
      <c r="F1797" s="65"/>
    </row>
    <row r="1798" spans="1:6" ht="15" x14ac:dyDescent="0.25">
      <c r="A1798" s="62" t="s">
        <v>43</v>
      </c>
      <c r="B1798" s="62" t="s">
        <v>44</v>
      </c>
      <c r="C1798" s="63"/>
      <c r="D1798" s="88"/>
      <c r="E1798" s="88"/>
      <c r="F1798" s="65"/>
    </row>
    <row r="1799" spans="1:6" ht="15" x14ac:dyDescent="0.25">
      <c r="A1799" s="107">
        <v>1</v>
      </c>
      <c r="B1799" s="77" t="s">
        <v>23</v>
      </c>
      <c r="C1799" s="34" t="s">
        <v>5</v>
      </c>
      <c r="D1799" s="36">
        <v>96</v>
      </c>
      <c r="E1799" s="25">
        <v>22.18</v>
      </c>
      <c r="F1799" s="65">
        <v>2129.2799999999997</v>
      </c>
    </row>
    <row r="1800" spans="1:6" ht="15" x14ac:dyDescent="0.2">
      <c r="A1800" s="107">
        <v>2</v>
      </c>
      <c r="B1800" s="37" t="s">
        <v>24</v>
      </c>
      <c r="C1800" s="107" t="s">
        <v>6</v>
      </c>
      <c r="D1800" s="36">
        <v>1</v>
      </c>
      <c r="E1800" s="25">
        <v>69</v>
      </c>
      <c r="F1800" s="65">
        <v>69</v>
      </c>
    </row>
    <row r="1801" spans="1:6" ht="15" x14ac:dyDescent="0.2">
      <c r="A1801" s="107">
        <v>3</v>
      </c>
      <c r="B1801" s="26" t="s">
        <v>145</v>
      </c>
      <c r="C1801" s="107" t="s">
        <v>6</v>
      </c>
      <c r="D1801" s="36">
        <v>1</v>
      </c>
      <c r="E1801" s="89">
        <v>104.78</v>
      </c>
      <c r="F1801" s="65">
        <v>104.78</v>
      </c>
    </row>
    <row r="1802" spans="1:6" ht="15" x14ac:dyDescent="0.2">
      <c r="A1802" s="107">
        <v>4</v>
      </c>
      <c r="B1802" s="37" t="s">
        <v>18</v>
      </c>
      <c r="C1802" s="78" t="s">
        <v>6</v>
      </c>
      <c r="D1802" s="36">
        <v>4</v>
      </c>
      <c r="E1802" s="25">
        <v>26.13</v>
      </c>
      <c r="F1802" s="65">
        <v>104.52</v>
      </c>
    </row>
    <row r="1803" spans="1:6" ht="30" x14ac:dyDescent="0.2">
      <c r="A1803" s="107">
        <v>5</v>
      </c>
      <c r="B1803" s="43" t="s">
        <v>19</v>
      </c>
      <c r="C1803" s="107" t="s">
        <v>6</v>
      </c>
      <c r="D1803" s="36">
        <v>2</v>
      </c>
      <c r="E1803" s="18">
        <v>460.86</v>
      </c>
      <c r="F1803" s="65">
        <v>921.72</v>
      </c>
    </row>
    <row r="1804" spans="1:6" ht="30" x14ac:dyDescent="0.25">
      <c r="A1804" s="107">
        <v>6</v>
      </c>
      <c r="B1804" s="81" t="s">
        <v>45</v>
      </c>
      <c r="C1804" s="107" t="s">
        <v>6</v>
      </c>
      <c r="D1804" s="36">
        <v>4</v>
      </c>
      <c r="E1804" s="17">
        <v>29.36</v>
      </c>
      <c r="F1804" s="65">
        <v>117.44</v>
      </c>
    </row>
    <row r="1805" spans="1:6" ht="15" x14ac:dyDescent="0.2">
      <c r="A1805" s="107">
        <v>7</v>
      </c>
      <c r="B1805" s="37" t="s">
        <v>20</v>
      </c>
      <c r="C1805" s="107" t="s">
        <v>6</v>
      </c>
      <c r="D1805" s="36">
        <v>1</v>
      </c>
      <c r="E1805" s="21">
        <v>870.85</v>
      </c>
      <c r="F1805" s="65">
        <v>870.85</v>
      </c>
    </row>
    <row r="1806" spans="1:6" ht="15" x14ac:dyDescent="0.2">
      <c r="A1806" s="107">
        <v>8</v>
      </c>
      <c r="B1806" s="37" t="s">
        <v>28</v>
      </c>
      <c r="C1806" s="107" t="s">
        <v>6</v>
      </c>
      <c r="D1806" s="36">
        <v>1</v>
      </c>
      <c r="E1806" s="20">
        <v>9.75</v>
      </c>
      <c r="F1806" s="65">
        <v>9.75</v>
      </c>
    </row>
    <row r="1807" spans="1:6" ht="15" x14ac:dyDescent="0.2">
      <c r="A1807" s="107">
        <v>9</v>
      </c>
      <c r="B1807" s="37" t="s">
        <v>21</v>
      </c>
      <c r="C1807" s="107" t="s">
        <v>6</v>
      </c>
      <c r="D1807" s="36">
        <v>4</v>
      </c>
      <c r="E1807" s="27">
        <v>25.6</v>
      </c>
      <c r="F1807" s="65">
        <v>102.4</v>
      </c>
    </row>
    <row r="1808" spans="1:6" ht="15" x14ac:dyDescent="0.2">
      <c r="A1808" s="107">
        <v>10</v>
      </c>
      <c r="B1808" s="37" t="s">
        <v>98</v>
      </c>
      <c r="C1808" s="107" t="s">
        <v>6</v>
      </c>
      <c r="D1808" s="36">
        <v>6</v>
      </c>
      <c r="E1808" s="89">
        <v>256.11</v>
      </c>
      <c r="F1808" s="65">
        <v>1536.66</v>
      </c>
    </row>
    <row r="1809" spans="1:6" ht="15" x14ac:dyDescent="0.2">
      <c r="A1809" s="107">
        <v>11</v>
      </c>
      <c r="B1809" s="37" t="s">
        <v>132</v>
      </c>
      <c r="C1809" s="107" t="s">
        <v>6</v>
      </c>
      <c r="D1809" s="36">
        <v>2</v>
      </c>
      <c r="E1809" s="25">
        <v>35.89</v>
      </c>
      <c r="F1809" s="65">
        <v>71.78</v>
      </c>
    </row>
    <row r="1810" spans="1:6" ht="15" x14ac:dyDescent="0.2">
      <c r="A1810" s="107">
        <v>12</v>
      </c>
      <c r="B1810" s="37" t="s">
        <v>51</v>
      </c>
      <c r="C1810" s="107" t="s">
        <v>6</v>
      </c>
      <c r="D1810" s="36">
        <v>5</v>
      </c>
      <c r="E1810" s="25">
        <v>29.65</v>
      </c>
      <c r="F1810" s="65">
        <v>148.25</v>
      </c>
    </row>
    <row r="1811" spans="1:6" ht="15" x14ac:dyDescent="0.2">
      <c r="A1811" s="107">
        <v>13</v>
      </c>
      <c r="B1811" s="37" t="s">
        <v>80</v>
      </c>
      <c r="C1811" s="107" t="s">
        <v>5</v>
      </c>
      <c r="D1811" s="36">
        <v>96</v>
      </c>
      <c r="E1811" s="28">
        <v>1.73</v>
      </c>
      <c r="F1811" s="65">
        <v>166.07999999999998</v>
      </c>
    </row>
    <row r="1812" spans="1:6" ht="15" x14ac:dyDescent="0.2">
      <c r="A1812" s="107">
        <v>14</v>
      </c>
      <c r="B1812" s="37" t="s">
        <v>22</v>
      </c>
      <c r="C1812" s="107" t="s">
        <v>5</v>
      </c>
      <c r="D1812" s="36">
        <v>96</v>
      </c>
      <c r="E1812" s="28">
        <v>0.92</v>
      </c>
      <c r="F1812" s="65">
        <v>88.320000000000007</v>
      </c>
    </row>
    <row r="1813" spans="1:6" ht="15" x14ac:dyDescent="0.2">
      <c r="A1813" s="107">
        <v>15</v>
      </c>
      <c r="B1813" s="37" t="s">
        <v>16</v>
      </c>
      <c r="C1813" s="107" t="s">
        <v>5</v>
      </c>
      <c r="D1813" s="36">
        <v>96</v>
      </c>
      <c r="E1813" s="28">
        <v>0.71</v>
      </c>
      <c r="F1813" s="65">
        <v>68.16</v>
      </c>
    </row>
    <row r="1814" spans="1:6" ht="15" x14ac:dyDescent="0.2">
      <c r="A1814" s="107">
        <v>16</v>
      </c>
      <c r="B1814" s="37" t="s">
        <v>17</v>
      </c>
      <c r="C1814" s="107" t="s">
        <v>5</v>
      </c>
      <c r="D1814" s="36">
        <v>96</v>
      </c>
      <c r="E1814" s="28">
        <v>0.85</v>
      </c>
      <c r="F1814" s="65">
        <v>81.599999999999994</v>
      </c>
    </row>
    <row r="1815" spans="1:6" ht="15" x14ac:dyDescent="0.25">
      <c r="A1815" s="48"/>
      <c r="B1815" s="39"/>
      <c r="C1815" s="39"/>
      <c r="D1815" s="40"/>
      <c r="E1815" s="72" t="s">
        <v>81</v>
      </c>
      <c r="F1815" s="73">
        <v>23710.178899999999</v>
      </c>
    </row>
    <row r="1816" spans="1:6" ht="15" x14ac:dyDescent="0.2">
      <c r="A1816" s="39"/>
      <c r="B1816" s="39"/>
      <c r="C1816" s="39"/>
      <c r="E1816" s="74" t="s">
        <v>82</v>
      </c>
      <c r="F1816" s="73">
        <v>4742.0357800000002</v>
      </c>
    </row>
    <row r="1817" spans="1:6" ht="15" x14ac:dyDescent="0.25">
      <c r="A1817" s="49"/>
      <c r="B1817" s="91"/>
      <c r="C1817" s="91"/>
      <c r="D1817" s="86"/>
      <c r="E1817" s="75" t="s">
        <v>83</v>
      </c>
      <c r="F1817" s="73">
        <v>28452.214679999997</v>
      </c>
    </row>
    <row r="1819" spans="1:6" ht="14.25" x14ac:dyDescent="0.2">
      <c r="A1819" s="740" t="s">
        <v>272</v>
      </c>
      <c r="B1819" s="740"/>
      <c r="C1819" s="740"/>
      <c r="D1819" s="740"/>
      <c r="E1819" s="740"/>
      <c r="F1819" s="740"/>
    </row>
    <row r="1820" spans="1:6" ht="14.25" x14ac:dyDescent="0.2">
      <c r="A1820" s="740"/>
      <c r="B1820" s="740"/>
      <c r="C1820" s="740"/>
      <c r="D1820" s="740"/>
      <c r="E1820" s="740"/>
      <c r="F1820" s="740"/>
    </row>
    <row r="1821" spans="1:6" ht="14.25" x14ac:dyDescent="0.2">
      <c r="A1821" s="53" t="s">
        <v>1</v>
      </c>
      <c r="B1821" s="54" t="s">
        <v>2</v>
      </c>
      <c r="C1821" s="55" t="s">
        <v>3</v>
      </c>
      <c r="D1821" s="54" t="s">
        <v>9</v>
      </c>
      <c r="E1821" s="54" t="s">
        <v>13</v>
      </c>
      <c r="F1821" s="56" t="s">
        <v>15</v>
      </c>
    </row>
    <row r="1822" spans="1:6" ht="14.25" x14ac:dyDescent="0.2">
      <c r="A1822" s="57" t="s">
        <v>4</v>
      </c>
      <c r="B1822" s="58"/>
      <c r="C1822" s="59"/>
      <c r="D1822" s="58"/>
      <c r="E1822" s="60" t="s">
        <v>14</v>
      </c>
      <c r="F1822" s="61"/>
    </row>
    <row r="1823" spans="1:6" ht="15" x14ac:dyDescent="0.2">
      <c r="A1823" s="44">
        <v>1</v>
      </c>
      <c r="B1823" s="44">
        <v>2</v>
      </c>
      <c r="C1823" s="44">
        <v>3</v>
      </c>
      <c r="D1823" s="44">
        <v>4</v>
      </c>
      <c r="E1823" s="44">
        <v>5</v>
      </c>
      <c r="F1823" s="44">
        <v>6</v>
      </c>
    </row>
    <row r="1824" spans="1:6" ht="15" x14ac:dyDescent="0.25">
      <c r="A1824" s="62" t="s">
        <v>40</v>
      </c>
      <c r="B1824" s="62" t="s">
        <v>41</v>
      </c>
      <c r="C1824" s="63"/>
      <c r="D1824" s="87"/>
      <c r="E1824" s="87"/>
      <c r="F1824" s="64"/>
    </row>
    <row r="1825" spans="1:6" ht="15" x14ac:dyDescent="0.2">
      <c r="A1825" s="107">
        <v>1</v>
      </c>
      <c r="B1825" s="35" t="s">
        <v>48</v>
      </c>
      <c r="C1825" s="107" t="s">
        <v>5</v>
      </c>
      <c r="D1825" s="89">
        <v>300</v>
      </c>
      <c r="E1825" s="89">
        <v>3.55</v>
      </c>
      <c r="F1825" s="65">
        <v>1065</v>
      </c>
    </row>
    <row r="1826" spans="1:6" ht="30" x14ac:dyDescent="0.2">
      <c r="A1826" s="107">
        <v>2</v>
      </c>
      <c r="B1826" s="35" t="s">
        <v>42</v>
      </c>
      <c r="C1826" s="107" t="s">
        <v>274</v>
      </c>
      <c r="D1826" s="89">
        <v>112.2</v>
      </c>
      <c r="E1826" s="89">
        <v>5.43</v>
      </c>
      <c r="F1826" s="65">
        <v>609.24599999999998</v>
      </c>
    </row>
    <row r="1827" spans="1:6" ht="15" x14ac:dyDescent="0.2">
      <c r="A1827" s="107">
        <v>3</v>
      </c>
      <c r="B1827" s="35" t="s">
        <v>0</v>
      </c>
      <c r="C1827" s="107" t="s">
        <v>5</v>
      </c>
      <c r="D1827" s="89">
        <v>4</v>
      </c>
      <c r="E1827" s="3">
        <v>5.88</v>
      </c>
      <c r="F1827" s="65">
        <v>23.52</v>
      </c>
    </row>
    <row r="1828" spans="1:6" ht="15" x14ac:dyDescent="0.2">
      <c r="A1828" s="107">
        <v>4</v>
      </c>
      <c r="B1828" s="35" t="s">
        <v>25</v>
      </c>
      <c r="C1828" s="107" t="s">
        <v>274</v>
      </c>
      <c r="D1828" s="89">
        <v>6</v>
      </c>
      <c r="E1828" s="3">
        <v>4.46</v>
      </c>
      <c r="F1828" s="65">
        <v>26.759999999999998</v>
      </c>
    </row>
    <row r="1829" spans="1:6" ht="30" x14ac:dyDescent="0.2">
      <c r="A1829" s="107">
        <v>5</v>
      </c>
      <c r="B1829" s="35" t="s">
        <v>96</v>
      </c>
      <c r="C1829" s="34" t="s">
        <v>275</v>
      </c>
      <c r="D1829" s="89">
        <v>11.92</v>
      </c>
      <c r="E1829" s="89">
        <v>16.91</v>
      </c>
      <c r="F1829" s="65">
        <v>201.56720000000001</v>
      </c>
    </row>
    <row r="1830" spans="1:6" ht="30" x14ac:dyDescent="0.2">
      <c r="A1830" s="737">
        <v>6</v>
      </c>
      <c r="B1830" s="35" t="s">
        <v>49</v>
      </c>
      <c r="C1830" s="34"/>
      <c r="D1830" s="89"/>
      <c r="E1830" s="90"/>
      <c r="F1830" s="65"/>
    </row>
    <row r="1831" spans="1:6" ht="15" x14ac:dyDescent="0.2">
      <c r="A1831" s="738"/>
      <c r="B1831" s="4" t="s">
        <v>104</v>
      </c>
      <c r="C1831" s="34" t="s">
        <v>275</v>
      </c>
      <c r="D1831" s="89">
        <v>125.38</v>
      </c>
      <c r="E1831" s="6">
        <v>6.78</v>
      </c>
      <c r="F1831" s="65">
        <v>850.07640000000004</v>
      </c>
    </row>
    <row r="1832" spans="1:6" ht="15" x14ac:dyDescent="0.2">
      <c r="A1832" s="738"/>
      <c r="B1832" s="5" t="s">
        <v>105</v>
      </c>
      <c r="C1832" s="34" t="s">
        <v>275</v>
      </c>
      <c r="D1832" s="89">
        <v>31.34</v>
      </c>
      <c r="E1832" s="7">
        <v>24.85</v>
      </c>
      <c r="F1832" s="65">
        <v>778.79900000000009</v>
      </c>
    </row>
    <row r="1833" spans="1:6" ht="30" x14ac:dyDescent="0.2">
      <c r="A1833" s="107">
        <v>7</v>
      </c>
      <c r="B1833" s="46" t="s">
        <v>26</v>
      </c>
      <c r="C1833" s="34" t="s">
        <v>275</v>
      </c>
      <c r="D1833" s="89">
        <v>31.34</v>
      </c>
      <c r="E1833" s="8">
        <v>6.49</v>
      </c>
      <c r="F1833" s="65">
        <v>203.39660000000001</v>
      </c>
    </row>
    <row r="1834" spans="1:6" ht="15" x14ac:dyDescent="0.2">
      <c r="A1834" s="107">
        <v>8</v>
      </c>
      <c r="B1834" s="47" t="s">
        <v>27</v>
      </c>
      <c r="C1834" s="34" t="s">
        <v>275</v>
      </c>
      <c r="D1834" s="89">
        <v>31.34</v>
      </c>
      <c r="E1834" s="9">
        <v>4.8899999999999997</v>
      </c>
      <c r="F1834" s="65">
        <v>153.2526</v>
      </c>
    </row>
    <row r="1835" spans="1:6" ht="30" x14ac:dyDescent="0.2">
      <c r="A1835" s="107">
        <v>9</v>
      </c>
      <c r="B1835" s="43" t="s">
        <v>95</v>
      </c>
      <c r="C1835" s="34" t="s">
        <v>275</v>
      </c>
      <c r="D1835" s="89">
        <v>156.72</v>
      </c>
      <c r="E1835" s="10">
        <v>14.6</v>
      </c>
      <c r="F1835" s="65">
        <v>2288.1120000000001</v>
      </c>
    </row>
    <row r="1836" spans="1:6" ht="15" x14ac:dyDescent="0.2">
      <c r="A1836" s="107">
        <v>10</v>
      </c>
      <c r="B1836" s="37" t="s">
        <v>276</v>
      </c>
      <c r="C1836" s="107" t="s">
        <v>274</v>
      </c>
      <c r="D1836" s="89">
        <v>223.2</v>
      </c>
      <c r="E1836" s="11">
        <v>4.2300000000000004</v>
      </c>
      <c r="F1836" s="65">
        <v>944.13600000000008</v>
      </c>
    </row>
    <row r="1837" spans="1:6" ht="60" x14ac:dyDescent="0.2">
      <c r="A1837" s="107">
        <v>11</v>
      </c>
      <c r="B1837" s="84" t="s">
        <v>84</v>
      </c>
      <c r="C1837" s="34" t="s">
        <v>275</v>
      </c>
      <c r="D1837" s="89">
        <v>44.44</v>
      </c>
      <c r="E1837" s="12">
        <v>41.85</v>
      </c>
      <c r="F1837" s="65">
        <v>1859.8140000000001</v>
      </c>
    </row>
    <row r="1838" spans="1:6" ht="45" x14ac:dyDescent="0.2">
      <c r="A1838" s="107">
        <v>12</v>
      </c>
      <c r="B1838" s="85" t="s">
        <v>148</v>
      </c>
      <c r="C1838" s="34" t="s">
        <v>275</v>
      </c>
      <c r="D1838" s="89">
        <v>74.88</v>
      </c>
      <c r="E1838" s="13">
        <v>40.200000000000003</v>
      </c>
      <c r="F1838" s="65">
        <v>3010.1759999999999</v>
      </c>
    </row>
    <row r="1839" spans="1:6" ht="15" x14ac:dyDescent="0.2">
      <c r="A1839" s="107">
        <v>13</v>
      </c>
      <c r="B1839" s="37" t="s">
        <v>7</v>
      </c>
      <c r="C1839" s="107" t="s">
        <v>8</v>
      </c>
      <c r="D1839" s="36">
        <v>2</v>
      </c>
      <c r="E1839" s="14">
        <v>82.8</v>
      </c>
      <c r="F1839" s="65">
        <v>165.6</v>
      </c>
    </row>
    <row r="1840" spans="1:6" ht="15" x14ac:dyDescent="0.25">
      <c r="A1840" s="107">
        <v>14</v>
      </c>
      <c r="B1840" s="32" t="s">
        <v>106</v>
      </c>
      <c r="C1840" s="83" t="s">
        <v>5</v>
      </c>
      <c r="D1840" s="89">
        <v>4</v>
      </c>
      <c r="E1840" s="15">
        <v>35.97</v>
      </c>
      <c r="F1840" s="65">
        <v>143.88</v>
      </c>
    </row>
    <row r="1841" spans="1:6" ht="15" x14ac:dyDescent="0.2">
      <c r="A1841" s="107">
        <v>15</v>
      </c>
      <c r="B1841" s="38" t="s">
        <v>85</v>
      </c>
      <c r="C1841" s="107" t="s">
        <v>274</v>
      </c>
      <c r="D1841" s="89">
        <v>6</v>
      </c>
      <c r="E1841" s="15">
        <v>43.88</v>
      </c>
      <c r="F1841" s="65">
        <v>263.28000000000003</v>
      </c>
    </row>
    <row r="1842" spans="1:6" ht="30" x14ac:dyDescent="0.2">
      <c r="A1842" s="107">
        <v>16</v>
      </c>
      <c r="B1842" s="31" t="s">
        <v>101</v>
      </c>
      <c r="C1842" s="107" t="s">
        <v>12</v>
      </c>
      <c r="D1842" s="89">
        <v>10.77</v>
      </c>
      <c r="E1842" s="16">
        <v>189.85</v>
      </c>
      <c r="F1842" s="65">
        <v>2044.6844999999998</v>
      </c>
    </row>
    <row r="1843" spans="1:6" ht="15" x14ac:dyDescent="0.2">
      <c r="A1843" s="107">
        <v>17</v>
      </c>
      <c r="B1843" s="31" t="s">
        <v>124</v>
      </c>
      <c r="C1843" s="107" t="s">
        <v>274</v>
      </c>
      <c r="D1843" s="89">
        <v>112.2</v>
      </c>
      <c r="E1843" s="16">
        <v>1.8</v>
      </c>
      <c r="F1843" s="65">
        <v>201.96</v>
      </c>
    </row>
    <row r="1844" spans="1:6" ht="15" x14ac:dyDescent="0.2">
      <c r="A1844" s="107">
        <v>18</v>
      </c>
      <c r="B1844" s="31" t="s">
        <v>125</v>
      </c>
      <c r="C1844" s="107" t="s">
        <v>274</v>
      </c>
      <c r="D1844" s="89">
        <v>112.2</v>
      </c>
      <c r="E1844" s="16">
        <v>1.58</v>
      </c>
      <c r="F1844" s="65">
        <v>177.27600000000001</v>
      </c>
    </row>
    <row r="1845" spans="1:6" ht="30" x14ac:dyDescent="0.2">
      <c r="A1845" s="107">
        <v>19</v>
      </c>
      <c r="B1845" s="31" t="s">
        <v>102</v>
      </c>
      <c r="C1845" s="68" t="s">
        <v>12</v>
      </c>
      <c r="D1845" s="89">
        <v>10.32</v>
      </c>
      <c r="E1845" s="16">
        <v>180.98</v>
      </c>
      <c r="F1845" s="65">
        <v>1867.7136</v>
      </c>
    </row>
    <row r="1846" spans="1:6" ht="30" x14ac:dyDescent="0.2">
      <c r="A1846" s="107">
        <v>20</v>
      </c>
      <c r="B1846" s="22" t="s">
        <v>103</v>
      </c>
      <c r="C1846" s="23" t="s">
        <v>12</v>
      </c>
      <c r="D1846" s="89">
        <v>14.81</v>
      </c>
      <c r="E1846" s="30">
        <v>145.56</v>
      </c>
      <c r="F1846" s="65">
        <v>2155.7436000000002</v>
      </c>
    </row>
    <row r="1847" spans="1:6" ht="45" x14ac:dyDescent="0.2">
      <c r="A1847" s="107">
        <v>21</v>
      </c>
      <c r="B1847" s="92" t="s">
        <v>107</v>
      </c>
      <c r="C1847" s="68" t="s">
        <v>275</v>
      </c>
      <c r="D1847" s="89">
        <v>51.61</v>
      </c>
      <c r="E1847" s="13">
        <v>40.200000000000003</v>
      </c>
      <c r="F1847" s="65">
        <v>2074.7220000000002</v>
      </c>
    </row>
    <row r="1848" spans="1:6" ht="15" x14ac:dyDescent="0.2">
      <c r="A1848" s="107">
        <v>22</v>
      </c>
      <c r="B1848" s="67" t="s">
        <v>65</v>
      </c>
      <c r="C1848" s="106" t="s">
        <v>5</v>
      </c>
      <c r="D1848" s="89">
        <v>300</v>
      </c>
      <c r="E1848" s="19">
        <v>3.15</v>
      </c>
      <c r="F1848" s="65">
        <v>945</v>
      </c>
    </row>
    <row r="1849" spans="1:6" ht="15" x14ac:dyDescent="0.2">
      <c r="A1849" s="107">
        <v>23</v>
      </c>
      <c r="B1849" s="94" t="s">
        <v>165</v>
      </c>
      <c r="C1849" s="106" t="s">
        <v>5</v>
      </c>
      <c r="D1849" s="89">
        <v>16</v>
      </c>
      <c r="E1849" s="93">
        <v>80</v>
      </c>
      <c r="F1849" s="65">
        <v>1280</v>
      </c>
    </row>
    <row r="1850" spans="1:6" ht="15" x14ac:dyDescent="0.2">
      <c r="A1850" s="39"/>
      <c r="B1850" s="69"/>
      <c r="C1850" s="70"/>
      <c r="D1850" s="79"/>
      <c r="E1850" s="71"/>
      <c r="F1850" s="65"/>
    </row>
    <row r="1851" spans="1:6" ht="15" x14ac:dyDescent="0.25">
      <c r="A1851" s="62" t="s">
        <v>43</v>
      </c>
      <c r="B1851" s="62" t="s">
        <v>44</v>
      </c>
      <c r="C1851" s="63"/>
      <c r="D1851" s="88"/>
      <c r="E1851" s="88"/>
      <c r="F1851" s="65"/>
    </row>
    <row r="1852" spans="1:6" ht="15" x14ac:dyDescent="0.25">
      <c r="A1852" s="107">
        <v>1</v>
      </c>
      <c r="B1852" s="77" t="s">
        <v>129</v>
      </c>
      <c r="C1852" s="34" t="s">
        <v>5</v>
      </c>
      <c r="D1852" s="36">
        <v>124</v>
      </c>
      <c r="E1852" s="25">
        <v>27.92</v>
      </c>
      <c r="F1852" s="65">
        <v>3462.0800000000004</v>
      </c>
    </row>
    <row r="1853" spans="1:6" ht="15" x14ac:dyDescent="0.2">
      <c r="A1853" s="107">
        <v>2</v>
      </c>
      <c r="B1853" s="37" t="s">
        <v>144</v>
      </c>
      <c r="C1853" s="107" t="s">
        <v>6</v>
      </c>
      <c r="D1853" s="36">
        <v>1</v>
      </c>
      <c r="E1853" s="25">
        <v>45.1</v>
      </c>
      <c r="F1853" s="65">
        <v>45.1</v>
      </c>
    </row>
    <row r="1854" spans="1:6" ht="15" x14ac:dyDescent="0.2">
      <c r="A1854" s="107">
        <v>3</v>
      </c>
      <c r="B1854" s="45" t="s">
        <v>281</v>
      </c>
      <c r="C1854" s="107" t="s">
        <v>6</v>
      </c>
      <c r="D1854" s="36">
        <v>1</v>
      </c>
      <c r="E1854" s="89">
        <v>101.71</v>
      </c>
      <c r="F1854" s="65">
        <v>101.71</v>
      </c>
    </row>
    <row r="1855" spans="1:6" ht="15" x14ac:dyDescent="0.2">
      <c r="A1855" s="107">
        <v>4</v>
      </c>
      <c r="B1855" s="37" t="s">
        <v>114</v>
      </c>
      <c r="C1855" s="78" t="s">
        <v>6</v>
      </c>
      <c r="D1855" s="36">
        <v>3</v>
      </c>
      <c r="E1855" s="29">
        <v>29.75</v>
      </c>
      <c r="F1855" s="65">
        <v>89.25</v>
      </c>
    </row>
    <row r="1856" spans="1:6" ht="30" x14ac:dyDescent="0.2">
      <c r="A1856" s="107">
        <v>5</v>
      </c>
      <c r="B1856" s="43" t="s">
        <v>116</v>
      </c>
      <c r="C1856" s="107" t="s">
        <v>6</v>
      </c>
      <c r="D1856" s="36">
        <v>1</v>
      </c>
      <c r="E1856" s="18">
        <v>531.28</v>
      </c>
      <c r="F1856" s="65">
        <v>531.28</v>
      </c>
    </row>
    <row r="1857" spans="1:7" ht="30" x14ac:dyDescent="0.25">
      <c r="A1857" s="107">
        <v>6</v>
      </c>
      <c r="B1857" s="81" t="s">
        <v>118</v>
      </c>
      <c r="C1857" s="107" t="s">
        <v>6</v>
      </c>
      <c r="D1857" s="36">
        <v>3</v>
      </c>
      <c r="E1857" s="17">
        <v>36.03</v>
      </c>
      <c r="F1857" s="65">
        <v>108.09</v>
      </c>
    </row>
    <row r="1858" spans="1:7" ht="15" x14ac:dyDescent="0.2">
      <c r="A1858" s="107">
        <v>7</v>
      </c>
      <c r="B1858" s="37" t="s">
        <v>28</v>
      </c>
      <c r="C1858" s="107" t="s">
        <v>6</v>
      </c>
      <c r="D1858" s="36">
        <v>1</v>
      </c>
      <c r="E1858" s="20">
        <v>9.75</v>
      </c>
      <c r="F1858" s="65">
        <v>9.75</v>
      </c>
    </row>
    <row r="1859" spans="1:7" ht="15" x14ac:dyDescent="0.2">
      <c r="A1859" s="107">
        <v>8</v>
      </c>
      <c r="B1859" s="37" t="s">
        <v>21</v>
      </c>
      <c r="C1859" s="107" t="s">
        <v>6</v>
      </c>
      <c r="D1859" s="36">
        <v>3</v>
      </c>
      <c r="E1859" s="27">
        <v>25.6</v>
      </c>
      <c r="F1859" s="65">
        <v>76.800000000000011</v>
      </c>
    </row>
    <row r="1860" spans="1:7" ht="15" x14ac:dyDescent="0.2">
      <c r="A1860" s="107">
        <v>9</v>
      </c>
      <c r="B1860" s="37" t="s">
        <v>161</v>
      </c>
      <c r="C1860" s="107" t="s">
        <v>6</v>
      </c>
      <c r="D1860" s="36">
        <v>2</v>
      </c>
      <c r="E1860" s="27">
        <v>289.58</v>
      </c>
      <c r="F1860" s="65">
        <v>579.16</v>
      </c>
    </row>
    <row r="1861" spans="1:7" ht="15" x14ac:dyDescent="0.2">
      <c r="A1861" s="107">
        <v>10</v>
      </c>
      <c r="B1861" s="37" t="s">
        <v>133</v>
      </c>
      <c r="C1861" s="107" t="s">
        <v>6</v>
      </c>
      <c r="D1861" s="36">
        <v>3</v>
      </c>
      <c r="E1861" s="27">
        <v>276.11</v>
      </c>
      <c r="F1861" s="65">
        <v>828.33</v>
      </c>
    </row>
    <row r="1862" spans="1:7" ht="15" x14ac:dyDescent="0.2">
      <c r="A1862" s="107">
        <v>11</v>
      </c>
      <c r="B1862" s="37" t="s">
        <v>132</v>
      </c>
      <c r="C1862" s="107" t="s">
        <v>6</v>
      </c>
      <c r="D1862" s="36">
        <v>8</v>
      </c>
      <c r="E1862" s="25">
        <v>35.89</v>
      </c>
      <c r="F1862" s="65">
        <v>287.12</v>
      </c>
    </row>
    <row r="1863" spans="1:7" ht="15" x14ac:dyDescent="0.2">
      <c r="A1863" s="107">
        <v>12</v>
      </c>
      <c r="B1863" s="37" t="s">
        <v>80</v>
      </c>
      <c r="C1863" s="107" t="s">
        <v>5</v>
      </c>
      <c r="D1863" s="36">
        <v>124</v>
      </c>
      <c r="E1863" s="28">
        <v>1.73</v>
      </c>
      <c r="F1863" s="65">
        <v>214.52</v>
      </c>
    </row>
    <row r="1864" spans="1:7" ht="15" x14ac:dyDescent="0.2">
      <c r="A1864" s="107">
        <v>13</v>
      </c>
      <c r="B1864" s="37" t="s">
        <v>22</v>
      </c>
      <c r="C1864" s="107" t="s">
        <v>5</v>
      </c>
      <c r="D1864" s="36">
        <v>124</v>
      </c>
      <c r="E1864" s="28">
        <v>0.92</v>
      </c>
      <c r="F1864" s="65">
        <v>114.08</v>
      </c>
    </row>
    <row r="1865" spans="1:7" ht="15" x14ac:dyDescent="0.2">
      <c r="A1865" s="107">
        <v>14</v>
      </c>
      <c r="B1865" s="37" t="s">
        <v>16</v>
      </c>
      <c r="C1865" s="107" t="s">
        <v>5</v>
      </c>
      <c r="D1865" s="36">
        <v>124</v>
      </c>
      <c r="E1865" s="28">
        <v>0.71</v>
      </c>
      <c r="F1865" s="65">
        <v>88.039999999999992</v>
      </c>
    </row>
    <row r="1866" spans="1:7" ht="15" x14ac:dyDescent="0.2">
      <c r="A1866" s="107">
        <v>15</v>
      </c>
      <c r="B1866" s="37" t="s">
        <v>17</v>
      </c>
      <c r="C1866" s="107" t="s">
        <v>5</v>
      </c>
      <c r="D1866" s="36">
        <v>124</v>
      </c>
      <c r="E1866" s="28">
        <v>0.85</v>
      </c>
      <c r="F1866" s="65">
        <v>105.39999999999999</v>
      </c>
    </row>
    <row r="1867" spans="1:7" ht="15" x14ac:dyDescent="0.25">
      <c r="A1867" s="48"/>
      <c r="B1867" s="39"/>
      <c r="C1867" s="39"/>
      <c r="D1867" s="40"/>
      <c r="E1867" s="1" t="s">
        <v>81</v>
      </c>
      <c r="F1867" s="73">
        <v>29974.425500000005</v>
      </c>
    </row>
    <row r="1868" spans="1:7" ht="15" x14ac:dyDescent="0.2">
      <c r="A1868" s="39"/>
      <c r="B1868" s="39"/>
      <c r="C1868" s="39"/>
      <c r="E1868" s="74" t="s">
        <v>82</v>
      </c>
      <c r="F1868" s="73">
        <v>5994.8851000000013</v>
      </c>
    </row>
    <row r="1869" spans="1:7" ht="15" x14ac:dyDescent="0.25">
      <c r="A1869" s="49"/>
      <c r="B1869" s="91"/>
      <c r="C1869" s="91"/>
      <c r="D1869" s="86"/>
      <c r="E1869" s="2" t="s">
        <v>83</v>
      </c>
      <c r="F1869" s="73">
        <v>35969.310600000004</v>
      </c>
    </row>
    <row r="1871" spans="1:7" ht="30" customHeight="1" x14ac:dyDescent="0.2">
      <c r="A1871" s="740" t="s">
        <v>300</v>
      </c>
      <c r="B1871" s="740"/>
      <c r="C1871" s="740"/>
      <c r="D1871" s="740"/>
      <c r="E1871" s="740"/>
      <c r="F1871" s="740"/>
      <c r="G1871" s="51"/>
    </row>
    <row r="1872" spans="1:7" ht="14.25" x14ac:dyDescent="0.2">
      <c r="A1872" s="51"/>
      <c r="B1872" s="51"/>
      <c r="C1872" s="51"/>
      <c r="D1872" s="51"/>
      <c r="E1872" s="51"/>
      <c r="F1872" s="51"/>
      <c r="G1872" s="51"/>
    </row>
    <row r="1873" spans="1:6" ht="14.25" x14ac:dyDescent="0.2">
      <c r="A1873" s="53" t="s">
        <v>1</v>
      </c>
      <c r="B1873" s="54" t="s">
        <v>2</v>
      </c>
      <c r="C1873" s="55" t="s">
        <v>3</v>
      </c>
      <c r="D1873" s="54" t="s">
        <v>9</v>
      </c>
      <c r="E1873" s="54" t="s">
        <v>13</v>
      </c>
      <c r="F1873" s="56" t="s">
        <v>15</v>
      </c>
    </row>
    <row r="1874" spans="1:6" ht="14.25" x14ac:dyDescent="0.2">
      <c r="A1874" s="57" t="s">
        <v>4</v>
      </c>
      <c r="B1874" s="58"/>
      <c r="C1874" s="59"/>
      <c r="D1874" s="58"/>
      <c r="E1874" s="60" t="s">
        <v>14</v>
      </c>
      <c r="F1874" s="61"/>
    </row>
    <row r="1875" spans="1:6" ht="15" x14ac:dyDescent="0.2">
      <c r="A1875" s="44">
        <v>1</v>
      </c>
      <c r="B1875" s="44">
        <v>2</v>
      </c>
      <c r="C1875" s="44">
        <v>3</v>
      </c>
      <c r="D1875" s="44">
        <v>4</v>
      </c>
      <c r="E1875" s="44">
        <v>5</v>
      </c>
      <c r="F1875" s="44">
        <v>6</v>
      </c>
    </row>
    <row r="1876" spans="1:6" ht="15" x14ac:dyDescent="0.25">
      <c r="A1876" s="62" t="s">
        <v>40</v>
      </c>
      <c r="B1876" s="62" t="s">
        <v>41</v>
      </c>
      <c r="C1876" s="63"/>
      <c r="D1876" s="87"/>
      <c r="E1876" s="87"/>
      <c r="F1876" s="64"/>
    </row>
    <row r="1877" spans="1:6" ht="15" x14ac:dyDescent="0.2">
      <c r="A1877" s="125">
        <v>1</v>
      </c>
      <c r="B1877" s="35" t="s">
        <v>48</v>
      </c>
      <c r="C1877" s="125" t="s">
        <v>5</v>
      </c>
      <c r="D1877" s="89">
        <v>160</v>
      </c>
      <c r="E1877" s="89">
        <v>3.55</v>
      </c>
      <c r="F1877" s="65">
        <v>568</v>
      </c>
    </row>
    <row r="1878" spans="1:6" ht="30" x14ac:dyDescent="0.2">
      <c r="A1878" s="125">
        <v>2</v>
      </c>
      <c r="B1878" s="35" t="s">
        <v>42</v>
      </c>
      <c r="C1878" s="125" t="s">
        <v>274</v>
      </c>
      <c r="D1878" s="89">
        <v>60.4</v>
      </c>
      <c r="E1878" s="89">
        <v>5.43</v>
      </c>
      <c r="F1878" s="65">
        <v>327.97199999999998</v>
      </c>
    </row>
    <row r="1879" spans="1:6" ht="15" x14ac:dyDescent="0.2">
      <c r="A1879" s="125">
        <v>3</v>
      </c>
      <c r="B1879" s="35" t="s">
        <v>0</v>
      </c>
      <c r="C1879" s="125" t="s">
        <v>5</v>
      </c>
      <c r="D1879" s="89">
        <v>6</v>
      </c>
      <c r="E1879" s="3">
        <v>5.88</v>
      </c>
      <c r="F1879" s="65">
        <v>35.28</v>
      </c>
    </row>
    <row r="1880" spans="1:6" ht="15" x14ac:dyDescent="0.2">
      <c r="A1880" s="125">
        <v>4</v>
      </c>
      <c r="B1880" s="35" t="s">
        <v>25</v>
      </c>
      <c r="C1880" s="125" t="s">
        <v>274</v>
      </c>
      <c r="D1880" s="89">
        <v>4.5</v>
      </c>
      <c r="E1880" s="3">
        <v>4.46</v>
      </c>
      <c r="F1880" s="65">
        <v>20.07</v>
      </c>
    </row>
    <row r="1881" spans="1:6" ht="30" x14ac:dyDescent="0.2">
      <c r="A1881" s="125">
        <v>5</v>
      </c>
      <c r="B1881" s="35" t="s">
        <v>96</v>
      </c>
      <c r="C1881" s="34" t="s">
        <v>275</v>
      </c>
      <c r="D1881" s="89">
        <v>6.87</v>
      </c>
      <c r="E1881" s="89">
        <v>16.91</v>
      </c>
      <c r="F1881" s="65">
        <v>116.1717</v>
      </c>
    </row>
    <row r="1882" spans="1:6" ht="30" x14ac:dyDescent="0.2">
      <c r="A1882" s="737">
        <v>6</v>
      </c>
      <c r="B1882" s="35" t="s">
        <v>49</v>
      </c>
      <c r="C1882" s="34"/>
      <c r="D1882" s="89"/>
      <c r="E1882" s="90"/>
      <c r="F1882" s="65"/>
    </row>
    <row r="1883" spans="1:6" ht="15" x14ac:dyDescent="0.2">
      <c r="A1883" s="738"/>
      <c r="B1883" s="4" t="s">
        <v>104</v>
      </c>
      <c r="C1883" s="34" t="s">
        <v>275</v>
      </c>
      <c r="D1883" s="89">
        <v>78.569999999999993</v>
      </c>
      <c r="E1883" s="6">
        <v>6.78</v>
      </c>
      <c r="F1883" s="65">
        <v>532.70460000000003</v>
      </c>
    </row>
    <row r="1884" spans="1:6" ht="15" x14ac:dyDescent="0.2">
      <c r="A1884" s="739"/>
      <c r="B1884" s="5" t="s">
        <v>105</v>
      </c>
      <c r="C1884" s="34" t="s">
        <v>275</v>
      </c>
      <c r="D1884" s="89">
        <v>19.64</v>
      </c>
      <c r="E1884" s="7">
        <v>24.85</v>
      </c>
      <c r="F1884" s="65">
        <v>488.05400000000003</v>
      </c>
    </row>
    <row r="1885" spans="1:6" ht="30" x14ac:dyDescent="0.2">
      <c r="A1885" s="123">
        <v>7</v>
      </c>
      <c r="B1885" s="46" t="s">
        <v>26</v>
      </c>
      <c r="C1885" s="34" t="s">
        <v>275</v>
      </c>
      <c r="D1885" s="89">
        <v>19.64</v>
      </c>
      <c r="E1885" s="8">
        <v>6.49</v>
      </c>
      <c r="F1885" s="65">
        <v>127.46360000000001</v>
      </c>
    </row>
    <row r="1886" spans="1:6" ht="15" x14ac:dyDescent="0.2">
      <c r="A1886" s="125">
        <v>8</v>
      </c>
      <c r="B1886" s="47" t="s">
        <v>27</v>
      </c>
      <c r="C1886" s="34" t="s">
        <v>275</v>
      </c>
      <c r="D1886" s="89">
        <v>19.64</v>
      </c>
      <c r="E1886" s="9">
        <v>4.8899999999999997</v>
      </c>
      <c r="F1886" s="65">
        <v>96.039599999999993</v>
      </c>
    </row>
    <row r="1887" spans="1:6" ht="30" x14ac:dyDescent="0.2">
      <c r="A1887" s="123">
        <v>9</v>
      </c>
      <c r="B1887" s="43" t="s">
        <v>95</v>
      </c>
      <c r="C1887" s="34" t="s">
        <v>275</v>
      </c>
      <c r="D1887" s="89">
        <v>98.22</v>
      </c>
      <c r="E1887" s="10">
        <v>14.6</v>
      </c>
      <c r="F1887" s="65">
        <v>1434.0119999999999</v>
      </c>
    </row>
    <row r="1888" spans="1:6" ht="15" x14ac:dyDescent="0.2">
      <c r="A1888" s="125">
        <v>10</v>
      </c>
      <c r="B1888" s="37" t="s">
        <v>276</v>
      </c>
      <c r="C1888" s="125" t="s">
        <v>274</v>
      </c>
      <c r="D1888" s="89">
        <v>122.4</v>
      </c>
      <c r="E1888" s="11">
        <v>4.2300000000000004</v>
      </c>
      <c r="F1888" s="65">
        <v>517.75200000000007</v>
      </c>
    </row>
    <row r="1889" spans="1:6" ht="60" x14ac:dyDescent="0.2">
      <c r="A1889" s="123">
        <v>11</v>
      </c>
      <c r="B1889" s="84" t="s">
        <v>84</v>
      </c>
      <c r="C1889" s="34" t="s">
        <v>275</v>
      </c>
      <c r="D1889" s="89">
        <v>24.25</v>
      </c>
      <c r="E1889" s="12">
        <v>41.85</v>
      </c>
      <c r="F1889" s="65">
        <v>1014.8625000000001</v>
      </c>
    </row>
    <row r="1890" spans="1:6" ht="45" x14ac:dyDescent="0.2">
      <c r="A1890" s="125">
        <v>12</v>
      </c>
      <c r="B1890" s="85" t="s">
        <v>148</v>
      </c>
      <c r="C1890" s="34" t="s">
        <v>275</v>
      </c>
      <c r="D1890" s="89">
        <v>44.59</v>
      </c>
      <c r="E1890" s="13">
        <v>40.200000000000003</v>
      </c>
      <c r="F1890" s="65">
        <v>1792.5180000000003</v>
      </c>
    </row>
    <row r="1891" spans="1:6" ht="15" x14ac:dyDescent="0.2">
      <c r="A1891" s="123">
        <v>13</v>
      </c>
      <c r="B1891" s="37" t="s">
        <v>7</v>
      </c>
      <c r="C1891" s="125" t="s">
        <v>8</v>
      </c>
      <c r="D1891" s="36">
        <v>1</v>
      </c>
      <c r="E1891" s="14">
        <v>82.8</v>
      </c>
      <c r="F1891" s="65">
        <v>82.8</v>
      </c>
    </row>
    <row r="1892" spans="1:6" ht="15" x14ac:dyDescent="0.25">
      <c r="A1892" s="125">
        <v>14</v>
      </c>
      <c r="B1892" s="32" t="s">
        <v>106</v>
      </c>
      <c r="C1892" s="83" t="s">
        <v>5</v>
      </c>
      <c r="D1892" s="89">
        <v>6</v>
      </c>
      <c r="E1892" s="15">
        <v>35.97</v>
      </c>
      <c r="F1892" s="65">
        <v>215.82</v>
      </c>
    </row>
    <row r="1893" spans="1:6" ht="15" x14ac:dyDescent="0.2">
      <c r="A1893" s="123">
        <v>15</v>
      </c>
      <c r="B1893" s="38" t="s">
        <v>85</v>
      </c>
      <c r="C1893" s="125" t="s">
        <v>274</v>
      </c>
      <c r="D1893" s="89">
        <v>4.5</v>
      </c>
      <c r="E1893" s="15">
        <v>43.88</v>
      </c>
      <c r="F1893" s="65">
        <v>197.46</v>
      </c>
    </row>
    <row r="1894" spans="1:6" ht="30" x14ac:dyDescent="0.2">
      <c r="A1894" s="125">
        <v>16</v>
      </c>
      <c r="B1894" s="31" t="s">
        <v>101</v>
      </c>
      <c r="C1894" s="125" t="s">
        <v>12</v>
      </c>
      <c r="D1894" s="89">
        <v>5.8</v>
      </c>
      <c r="E1894" s="16">
        <v>189.85</v>
      </c>
      <c r="F1894" s="65">
        <v>1101.1299999999999</v>
      </c>
    </row>
    <row r="1895" spans="1:6" ht="15" x14ac:dyDescent="0.2">
      <c r="A1895" s="123">
        <v>17</v>
      </c>
      <c r="B1895" s="31" t="s">
        <v>124</v>
      </c>
      <c r="C1895" s="125" t="s">
        <v>274</v>
      </c>
      <c r="D1895" s="89">
        <v>60.4</v>
      </c>
      <c r="E1895" s="16">
        <v>1.8</v>
      </c>
      <c r="F1895" s="65">
        <v>108.72</v>
      </c>
    </row>
    <row r="1896" spans="1:6" ht="15" x14ac:dyDescent="0.2">
      <c r="A1896" s="125">
        <v>18</v>
      </c>
      <c r="B1896" s="31" t="s">
        <v>125</v>
      </c>
      <c r="C1896" s="125" t="s">
        <v>274</v>
      </c>
      <c r="D1896" s="89">
        <v>60.4</v>
      </c>
      <c r="E1896" s="16">
        <v>1.58</v>
      </c>
      <c r="F1896" s="65">
        <v>95.432000000000002</v>
      </c>
    </row>
    <row r="1897" spans="1:6" ht="30" x14ac:dyDescent="0.2">
      <c r="A1897" s="123">
        <v>19</v>
      </c>
      <c r="B1897" s="31" t="s">
        <v>102</v>
      </c>
      <c r="C1897" s="68" t="s">
        <v>12</v>
      </c>
      <c r="D1897" s="89">
        <v>5.56</v>
      </c>
      <c r="E1897" s="16">
        <v>180.98</v>
      </c>
      <c r="F1897" s="65">
        <v>1006.2487999999998</v>
      </c>
    </row>
    <row r="1898" spans="1:6" ht="30" x14ac:dyDescent="0.2">
      <c r="A1898" s="125">
        <v>20</v>
      </c>
      <c r="B1898" s="22" t="s">
        <v>103</v>
      </c>
      <c r="C1898" s="23" t="s">
        <v>12</v>
      </c>
      <c r="D1898" s="89">
        <v>7.97</v>
      </c>
      <c r="E1898" s="30">
        <v>145.56</v>
      </c>
      <c r="F1898" s="65">
        <v>1160.1132</v>
      </c>
    </row>
    <row r="1899" spans="1:6" ht="45" x14ac:dyDescent="0.2">
      <c r="A1899" s="123">
        <v>21</v>
      </c>
      <c r="B1899" s="92" t="s">
        <v>151</v>
      </c>
      <c r="C1899" s="68" t="s">
        <v>275</v>
      </c>
      <c r="D1899" s="89">
        <v>27.78</v>
      </c>
      <c r="E1899" s="13">
        <v>40.200000000000003</v>
      </c>
      <c r="F1899" s="65">
        <v>1116.7560000000001</v>
      </c>
    </row>
    <row r="1900" spans="1:6" ht="15" x14ac:dyDescent="0.2">
      <c r="A1900" s="125">
        <v>22</v>
      </c>
      <c r="B1900" s="67" t="s">
        <v>65</v>
      </c>
      <c r="C1900" s="124" t="s">
        <v>5</v>
      </c>
      <c r="D1900" s="89">
        <v>160</v>
      </c>
      <c r="E1900" s="19">
        <v>3.15</v>
      </c>
      <c r="F1900" s="65">
        <v>504</v>
      </c>
    </row>
    <row r="1901" spans="1:6" ht="15" x14ac:dyDescent="0.2">
      <c r="A1901" s="125"/>
      <c r="B1901" s="69"/>
      <c r="C1901" s="70"/>
      <c r="D1901" s="79"/>
      <c r="E1901" s="71"/>
      <c r="F1901" s="65"/>
    </row>
    <row r="1902" spans="1:6" ht="15" x14ac:dyDescent="0.25">
      <c r="A1902" s="62" t="s">
        <v>43</v>
      </c>
      <c r="B1902" s="62" t="s">
        <v>44</v>
      </c>
      <c r="C1902" s="63"/>
      <c r="D1902" s="88"/>
      <c r="E1902" s="88"/>
      <c r="F1902" s="65"/>
    </row>
    <row r="1903" spans="1:6" ht="15" x14ac:dyDescent="0.25">
      <c r="A1903" s="125">
        <v>1</v>
      </c>
      <c r="B1903" s="77" t="s">
        <v>23</v>
      </c>
      <c r="C1903" s="34" t="s">
        <v>5</v>
      </c>
      <c r="D1903" s="36">
        <v>68</v>
      </c>
      <c r="E1903" s="25">
        <v>22.18</v>
      </c>
      <c r="F1903" s="65">
        <v>1508.24</v>
      </c>
    </row>
    <row r="1904" spans="1:6" ht="15" x14ac:dyDescent="0.2">
      <c r="A1904" s="125">
        <v>2</v>
      </c>
      <c r="B1904" s="37" t="s">
        <v>86</v>
      </c>
      <c r="C1904" s="125" t="s">
        <v>6</v>
      </c>
      <c r="D1904" s="36">
        <v>1</v>
      </c>
      <c r="E1904" s="25">
        <v>155.88999999999999</v>
      </c>
      <c r="F1904" s="65">
        <v>155.88999999999999</v>
      </c>
    </row>
    <row r="1905" spans="1:6" ht="15" x14ac:dyDescent="0.2">
      <c r="A1905" s="125">
        <v>3</v>
      </c>
      <c r="B1905" s="37" t="s">
        <v>18</v>
      </c>
      <c r="C1905" s="78" t="s">
        <v>6</v>
      </c>
      <c r="D1905" s="36">
        <v>2</v>
      </c>
      <c r="E1905" s="25">
        <v>26.13</v>
      </c>
      <c r="F1905" s="65">
        <v>52.26</v>
      </c>
    </row>
    <row r="1906" spans="1:6" ht="30" x14ac:dyDescent="0.2">
      <c r="A1906" s="125">
        <v>4</v>
      </c>
      <c r="B1906" s="43" t="s">
        <v>19</v>
      </c>
      <c r="C1906" s="125" t="s">
        <v>6</v>
      </c>
      <c r="D1906" s="36">
        <v>1</v>
      </c>
      <c r="E1906" s="18">
        <v>460.86</v>
      </c>
      <c r="F1906" s="65">
        <v>460.86</v>
      </c>
    </row>
    <row r="1907" spans="1:6" ht="30" x14ac:dyDescent="0.25">
      <c r="A1907" s="125">
        <v>5</v>
      </c>
      <c r="B1907" s="81" t="s">
        <v>45</v>
      </c>
      <c r="C1907" s="125" t="s">
        <v>6</v>
      </c>
      <c r="D1907" s="36">
        <v>2</v>
      </c>
      <c r="E1907" s="17">
        <v>29.36</v>
      </c>
      <c r="F1907" s="65">
        <v>58.72</v>
      </c>
    </row>
    <row r="1908" spans="1:6" ht="15" x14ac:dyDescent="0.2">
      <c r="A1908" s="125">
        <v>6</v>
      </c>
      <c r="B1908" s="37" t="s">
        <v>28</v>
      </c>
      <c r="C1908" s="125" t="s">
        <v>6</v>
      </c>
      <c r="D1908" s="36">
        <v>1</v>
      </c>
      <c r="E1908" s="20">
        <v>9.75</v>
      </c>
      <c r="F1908" s="65">
        <v>9.75</v>
      </c>
    </row>
    <row r="1909" spans="1:6" ht="15" x14ac:dyDescent="0.2">
      <c r="A1909" s="125">
        <v>7</v>
      </c>
      <c r="B1909" s="37" t="s">
        <v>21</v>
      </c>
      <c r="C1909" s="125" t="s">
        <v>6</v>
      </c>
      <c r="D1909" s="36">
        <v>2</v>
      </c>
      <c r="E1909" s="27">
        <v>25.6</v>
      </c>
      <c r="F1909" s="65">
        <v>51.2</v>
      </c>
    </row>
    <row r="1910" spans="1:6" ht="15" x14ac:dyDescent="0.2">
      <c r="A1910" s="125">
        <v>8</v>
      </c>
      <c r="B1910" s="37" t="s">
        <v>98</v>
      </c>
      <c r="C1910" s="125" t="s">
        <v>6</v>
      </c>
      <c r="D1910" s="36">
        <v>1</v>
      </c>
      <c r="E1910" s="89">
        <v>256.11</v>
      </c>
      <c r="F1910" s="65">
        <v>256.11</v>
      </c>
    </row>
    <row r="1911" spans="1:6" ht="15" x14ac:dyDescent="0.2">
      <c r="A1911" s="125">
        <v>9</v>
      </c>
      <c r="B1911" s="37" t="s">
        <v>99</v>
      </c>
      <c r="C1911" s="125" t="s">
        <v>6</v>
      </c>
      <c r="D1911" s="36">
        <v>5</v>
      </c>
      <c r="E1911" s="89">
        <v>241.75</v>
      </c>
      <c r="F1911" s="65">
        <v>1208.75</v>
      </c>
    </row>
    <row r="1912" spans="1:6" ht="15" x14ac:dyDescent="0.2">
      <c r="A1912" s="125">
        <v>10</v>
      </c>
      <c r="B1912" s="37" t="s">
        <v>51</v>
      </c>
      <c r="C1912" s="125" t="s">
        <v>6</v>
      </c>
      <c r="D1912" s="36">
        <v>4</v>
      </c>
      <c r="E1912" s="25">
        <v>29.65</v>
      </c>
      <c r="F1912" s="65">
        <v>118.6</v>
      </c>
    </row>
    <row r="1913" spans="1:6" ht="15" x14ac:dyDescent="0.2">
      <c r="A1913" s="125">
        <v>11</v>
      </c>
      <c r="B1913" s="37" t="s">
        <v>80</v>
      </c>
      <c r="C1913" s="125" t="s">
        <v>5</v>
      </c>
      <c r="D1913" s="36">
        <v>68</v>
      </c>
      <c r="E1913" s="28">
        <v>1.73</v>
      </c>
      <c r="F1913" s="65">
        <v>117.64</v>
      </c>
    </row>
    <row r="1914" spans="1:6" ht="15" x14ac:dyDescent="0.2">
      <c r="A1914" s="125">
        <v>12</v>
      </c>
      <c r="B1914" s="37" t="s">
        <v>22</v>
      </c>
      <c r="C1914" s="125" t="s">
        <v>5</v>
      </c>
      <c r="D1914" s="36">
        <v>68</v>
      </c>
      <c r="E1914" s="28">
        <v>0.92</v>
      </c>
      <c r="F1914" s="65">
        <v>62.56</v>
      </c>
    </row>
    <row r="1915" spans="1:6" ht="15" x14ac:dyDescent="0.2">
      <c r="A1915" s="125">
        <v>13</v>
      </c>
      <c r="B1915" s="37" t="s">
        <v>16</v>
      </c>
      <c r="C1915" s="125" t="s">
        <v>5</v>
      </c>
      <c r="D1915" s="36">
        <v>68</v>
      </c>
      <c r="E1915" s="28">
        <v>0.71</v>
      </c>
      <c r="F1915" s="65">
        <v>48.28</v>
      </c>
    </row>
    <row r="1916" spans="1:6" ht="15" x14ac:dyDescent="0.2">
      <c r="A1916" s="125">
        <v>14</v>
      </c>
      <c r="B1916" s="37" t="s">
        <v>17</v>
      </c>
      <c r="C1916" s="125" t="s">
        <v>5</v>
      </c>
      <c r="D1916" s="36">
        <v>68</v>
      </c>
      <c r="E1916" s="28">
        <v>0.85</v>
      </c>
      <c r="F1916" s="65">
        <v>57.8</v>
      </c>
    </row>
    <row r="1917" spans="1:6" ht="15" x14ac:dyDescent="0.25">
      <c r="A1917" s="48"/>
      <c r="B1917" s="39"/>
      <c r="C1917" s="39"/>
      <c r="D1917" s="40"/>
      <c r="E1917" s="72" t="s">
        <v>81</v>
      </c>
      <c r="F1917" s="73">
        <v>16826.039999999997</v>
      </c>
    </row>
    <row r="1918" spans="1:6" ht="15" x14ac:dyDescent="0.2">
      <c r="A1918" s="39"/>
      <c r="B1918" s="39"/>
      <c r="C1918" s="39"/>
      <c r="E1918" s="74" t="s">
        <v>82</v>
      </c>
      <c r="F1918" s="73">
        <v>3365.2079999999996</v>
      </c>
    </row>
    <row r="1919" spans="1:6" ht="15" x14ac:dyDescent="0.25">
      <c r="A1919" s="49"/>
      <c r="B1919" s="91"/>
      <c r="C1919" s="91"/>
      <c r="D1919" s="86"/>
      <c r="E1919" s="75" t="s">
        <v>83</v>
      </c>
      <c r="F1919" s="73">
        <v>20191.247999999996</v>
      </c>
    </row>
    <row r="1921" spans="1:7" ht="30" customHeight="1" x14ac:dyDescent="0.2">
      <c r="A1921" s="740" t="s">
        <v>298</v>
      </c>
      <c r="B1921" s="740"/>
      <c r="C1921" s="740"/>
      <c r="D1921" s="740"/>
      <c r="E1921" s="740"/>
      <c r="F1921" s="740"/>
      <c r="G1921" s="51"/>
    </row>
    <row r="1922" spans="1:7" ht="14.25" x14ac:dyDescent="0.2">
      <c r="A1922" s="51"/>
      <c r="B1922" s="51"/>
      <c r="C1922" s="51"/>
      <c r="D1922" s="51"/>
      <c r="E1922" s="51"/>
      <c r="F1922" s="51"/>
      <c r="G1922" s="51"/>
    </row>
    <row r="1923" spans="1:7" ht="14.25" x14ac:dyDescent="0.2">
      <c r="A1923" s="53" t="s">
        <v>1</v>
      </c>
      <c r="B1923" s="54" t="s">
        <v>2</v>
      </c>
      <c r="C1923" s="55" t="s">
        <v>3</v>
      </c>
      <c r="D1923" s="54" t="s">
        <v>9</v>
      </c>
      <c r="E1923" s="54" t="s">
        <v>13</v>
      </c>
      <c r="F1923" s="56" t="s">
        <v>15</v>
      </c>
    </row>
    <row r="1924" spans="1:7" ht="14.25" x14ac:dyDescent="0.2">
      <c r="A1924" s="57" t="s">
        <v>4</v>
      </c>
      <c r="B1924" s="58"/>
      <c r="C1924" s="59"/>
      <c r="D1924" s="58"/>
      <c r="E1924" s="60" t="s">
        <v>14</v>
      </c>
      <c r="F1924" s="61"/>
    </row>
    <row r="1925" spans="1:7" ht="15" x14ac:dyDescent="0.2">
      <c r="A1925" s="44">
        <v>1</v>
      </c>
      <c r="B1925" s="44">
        <v>2</v>
      </c>
      <c r="C1925" s="44">
        <v>3</v>
      </c>
      <c r="D1925" s="44">
        <v>4</v>
      </c>
      <c r="E1925" s="44">
        <v>5</v>
      </c>
      <c r="F1925" s="44">
        <v>6</v>
      </c>
    </row>
    <row r="1926" spans="1:7" ht="15" x14ac:dyDescent="0.25">
      <c r="A1926" s="62" t="s">
        <v>40</v>
      </c>
      <c r="B1926" s="62" t="s">
        <v>41</v>
      </c>
      <c r="C1926" s="63"/>
      <c r="D1926" s="87"/>
      <c r="E1926" s="87"/>
      <c r="F1926" s="64"/>
    </row>
    <row r="1927" spans="1:7" ht="15" x14ac:dyDescent="0.2">
      <c r="A1927" s="125">
        <v>1</v>
      </c>
      <c r="B1927" s="35" t="s">
        <v>48</v>
      </c>
      <c r="C1927" s="125" t="s">
        <v>5</v>
      </c>
      <c r="D1927" s="89">
        <v>146</v>
      </c>
      <c r="E1927" s="89">
        <v>3.55</v>
      </c>
      <c r="F1927" s="65">
        <v>518.29999999999995</v>
      </c>
    </row>
    <row r="1928" spans="1:7" ht="30" x14ac:dyDescent="0.2">
      <c r="A1928" s="125">
        <v>2</v>
      </c>
      <c r="B1928" s="35" t="s">
        <v>42</v>
      </c>
      <c r="C1928" s="125" t="s">
        <v>274</v>
      </c>
      <c r="D1928" s="89">
        <v>56</v>
      </c>
      <c r="E1928" s="89">
        <v>5.43</v>
      </c>
      <c r="F1928" s="65">
        <v>304.08</v>
      </c>
    </row>
    <row r="1929" spans="1:7" ht="15" x14ac:dyDescent="0.2">
      <c r="A1929" s="125">
        <v>3</v>
      </c>
      <c r="B1929" s="35" t="s">
        <v>0</v>
      </c>
      <c r="C1929" s="125" t="s">
        <v>5</v>
      </c>
      <c r="D1929" s="89">
        <v>3</v>
      </c>
      <c r="E1929" s="3">
        <v>5.88</v>
      </c>
      <c r="F1929" s="65">
        <v>17.64</v>
      </c>
    </row>
    <row r="1930" spans="1:7" ht="15" x14ac:dyDescent="0.2">
      <c r="A1930" s="125">
        <v>4</v>
      </c>
      <c r="B1930" s="35" t="s">
        <v>25</v>
      </c>
      <c r="C1930" s="125" t="s">
        <v>274</v>
      </c>
      <c r="D1930" s="89">
        <v>2.25</v>
      </c>
      <c r="E1930" s="3">
        <v>4.46</v>
      </c>
      <c r="F1930" s="65">
        <v>10.035</v>
      </c>
    </row>
    <row r="1931" spans="1:7" ht="30" x14ac:dyDescent="0.2">
      <c r="A1931" s="125">
        <v>5</v>
      </c>
      <c r="B1931" s="35" t="s">
        <v>96</v>
      </c>
      <c r="C1931" s="34" t="s">
        <v>275</v>
      </c>
      <c r="D1931" s="89">
        <v>6.01</v>
      </c>
      <c r="E1931" s="89">
        <v>16.91</v>
      </c>
      <c r="F1931" s="65">
        <v>101.62909999999999</v>
      </c>
    </row>
    <row r="1932" spans="1:7" ht="30" x14ac:dyDescent="0.2">
      <c r="A1932" s="737">
        <v>6</v>
      </c>
      <c r="B1932" s="35" t="s">
        <v>49</v>
      </c>
      <c r="C1932" s="34"/>
      <c r="D1932" s="89"/>
      <c r="E1932" s="90"/>
      <c r="F1932" s="65"/>
    </row>
    <row r="1933" spans="1:7" ht="15" x14ac:dyDescent="0.2">
      <c r="A1933" s="738"/>
      <c r="B1933" s="4" t="s">
        <v>104</v>
      </c>
      <c r="C1933" s="34" t="s">
        <v>275</v>
      </c>
      <c r="D1933" s="89">
        <v>71.91</v>
      </c>
      <c r="E1933" s="6">
        <v>6.78</v>
      </c>
      <c r="F1933" s="65">
        <v>487.5498</v>
      </c>
    </row>
    <row r="1934" spans="1:7" ht="15" x14ac:dyDescent="0.2">
      <c r="A1934" s="739"/>
      <c r="B1934" s="5" t="s">
        <v>105</v>
      </c>
      <c r="C1934" s="34" t="s">
        <v>275</v>
      </c>
      <c r="D1934" s="89">
        <v>17.98</v>
      </c>
      <c r="E1934" s="7">
        <v>24.85</v>
      </c>
      <c r="F1934" s="65">
        <v>446.80300000000005</v>
      </c>
    </row>
    <row r="1935" spans="1:7" ht="30" x14ac:dyDescent="0.2">
      <c r="A1935" s="123">
        <v>7</v>
      </c>
      <c r="B1935" s="46" t="s">
        <v>26</v>
      </c>
      <c r="C1935" s="34" t="s">
        <v>275</v>
      </c>
      <c r="D1935" s="89">
        <v>17.98</v>
      </c>
      <c r="E1935" s="8">
        <v>6.49</v>
      </c>
      <c r="F1935" s="65">
        <v>116.6902</v>
      </c>
    </row>
    <row r="1936" spans="1:7" ht="15" x14ac:dyDescent="0.2">
      <c r="A1936" s="125">
        <v>8</v>
      </c>
      <c r="B1936" s="47" t="s">
        <v>27</v>
      </c>
      <c r="C1936" s="34" t="s">
        <v>275</v>
      </c>
      <c r="D1936" s="89">
        <v>17.98</v>
      </c>
      <c r="E1936" s="9">
        <v>4.8899999999999997</v>
      </c>
      <c r="F1936" s="65">
        <v>87.922199999999989</v>
      </c>
    </row>
    <row r="1937" spans="1:6" ht="30" x14ac:dyDescent="0.2">
      <c r="A1937" s="123">
        <v>9</v>
      </c>
      <c r="B1937" s="43" t="s">
        <v>95</v>
      </c>
      <c r="C1937" s="34" t="s">
        <v>275</v>
      </c>
      <c r="D1937" s="89">
        <v>89.89</v>
      </c>
      <c r="E1937" s="10">
        <v>14.6</v>
      </c>
      <c r="F1937" s="65">
        <v>1312.394</v>
      </c>
    </row>
    <row r="1938" spans="1:6" ht="15" x14ac:dyDescent="0.2">
      <c r="A1938" s="125">
        <v>10</v>
      </c>
      <c r="B1938" s="37" t="s">
        <v>276</v>
      </c>
      <c r="C1938" s="125" t="s">
        <v>274</v>
      </c>
      <c r="D1938" s="89">
        <v>117</v>
      </c>
      <c r="E1938" s="11">
        <v>4.2300000000000004</v>
      </c>
      <c r="F1938" s="65">
        <v>494.91</v>
      </c>
    </row>
    <row r="1939" spans="1:6" ht="60" x14ac:dyDescent="0.2">
      <c r="A1939" s="123">
        <v>11</v>
      </c>
      <c r="B1939" s="84" t="s">
        <v>84</v>
      </c>
      <c r="C1939" s="34" t="s">
        <v>275</v>
      </c>
      <c r="D1939" s="89">
        <v>21.93</v>
      </c>
      <c r="E1939" s="12">
        <v>41.85</v>
      </c>
      <c r="F1939" s="65">
        <v>917.77049999999997</v>
      </c>
    </row>
    <row r="1940" spans="1:6" ht="45" x14ac:dyDescent="0.2">
      <c r="A1940" s="125">
        <v>12</v>
      </c>
      <c r="B1940" s="85" t="s">
        <v>148</v>
      </c>
      <c r="C1940" s="34" t="s">
        <v>275</v>
      </c>
      <c r="D1940" s="89">
        <v>40.369999999999997</v>
      </c>
      <c r="E1940" s="13">
        <v>40.200000000000003</v>
      </c>
      <c r="F1940" s="65">
        <v>1622.874</v>
      </c>
    </row>
    <row r="1941" spans="1:6" ht="15" x14ac:dyDescent="0.2">
      <c r="A1941" s="123">
        <v>13</v>
      </c>
      <c r="B1941" s="37" t="s">
        <v>7</v>
      </c>
      <c r="C1941" s="125" t="s">
        <v>8</v>
      </c>
      <c r="D1941" s="36">
        <v>1</v>
      </c>
      <c r="E1941" s="14">
        <v>82.8</v>
      </c>
      <c r="F1941" s="65">
        <v>82.8</v>
      </c>
    </row>
    <row r="1942" spans="1:6" ht="15" x14ac:dyDescent="0.25">
      <c r="A1942" s="125">
        <v>14</v>
      </c>
      <c r="B1942" s="32" t="s">
        <v>106</v>
      </c>
      <c r="C1942" s="83" t="s">
        <v>5</v>
      </c>
      <c r="D1942" s="89">
        <v>3</v>
      </c>
      <c r="E1942" s="15">
        <v>35.97</v>
      </c>
      <c r="F1942" s="65">
        <v>107.91</v>
      </c>
    </row>
    <row r="1943" spans="1:6" ht="15" x14ac:dyDescent="0.2">
      <c r="A1943" s="123">
        <v>15</v>
      </c>
      <c r="B1943" s="38" t="s">
        <v>85</v>
      </c>
      <c r="C1943" s="125" t="s">
        <v>274</v>
      </c>
      <c r="D1943" s="89">
        <v>2.25</v>
      </c>
      <c r="E1943" s="15">
        <v>43.88</v>
      </c>
      <c r="F1943" s="65">
        <v>98.73</v>
      </c>
    </row>
    <row r="1944" spans="1:6" ht="30" x14ac:dyDescent="0.2">
      <c r="A1944" s="125">
        <v>16</v>
      </c>
      <c r="B1944" s="31" t="s">
        <v>101</v>
      </c>
      <c r="C1944" s="125" t="s">
        <v>12</v>
      </c>
      <c r="D1944" s="89">
        <v>5.38</v>
      </c>
      <c r="E1944" s="16">
        <v>189.85</v>
      </c>
      <c r="F1944" s="65">
        <v>1021.3929999999999</v>
      </c>
    </row>
    <row r="1945" spans="1:6" ht="15" x14ac:dyDescent="0.2">
      <c r="A1945" s="123">
        <v>17</v>
      </c>
      <c r="B1945" s="31" t="s">
        <v>124</v>
      </c>
      <c r="C1945" s="125" t="s">
        <v>274</v>
      </c>
      <c r="D1945" s="89">
        <v>56</v>
      </c>
      <c r="E1945" s="16">
        <v>1.8</v>
      </c>
      <c r="F1945" s="65">
        <v>100.8</v>
      </c>
    </row>
    <row r="1946" spans="1:6" ht="15" x14ac:dyDescent="0.2">
      <c r="A1946" s="125">
        <v>18</v>
      </c>
      <c r="B1946" s="31" t="s">
        <v>125</v>
      </c>
      <c r="C1946" s="125" t="s">
        <v>274</v>
      </c>
      <c r="D1946" s="89">
        <v>56</v>
      </c>
      <c r="E1946" s="16">
        <v>1.58</v>
      </c>
      <c r="F1946" s="65">
        <v>88.48</v>
      </c>
    </row>
    <row r="1947" spans="1:6" ht="30" x14ac:dyDescent="0.2">
      <c r="A1947" s="123">
        <v>19</v>
      </c>
      <c r="B1947" s="31" t="s">
        <v>102</v>
      </c>
      <c r="C1947" s="68" t="s">
        <v>12</v>
      </c>
      <c r="D1947" s="89">
        <v>5.15</v>
      </c>
      <c r="E1947" s="16">
        <v>180.98</v>
      </c>
      <c r="F1947" s="65">
        <v>932.04700000000003</v>
      </c>
    </row>
    <row r="1948" spans="1:6" ht="30" x14ac:dyDescent="0.2">
      <c r="A1948" s="125">
        <v>20</v>
      </c>
      <c r="B1948" s="22" t="s">
        <v>103</v>
      </c>
      <c r="C1948" s="23" t="s">
        <v>12</v>
      </c>
      <c r="D1948" s="89">
        <v>7.39</v>
      </c>
      <c r="E1948" s="30">
        <v>145.56</v>
      </c>
      <c r="F1948" s="65">
        <v>1075.6884</v>
      </c>
    </row>
    <row r="1949" spans="1:6" ht="45" x14ac:dyDescent="0.2">
      <c r="A1949" s="123">
        <v>21</v>
      </c>
      <c r="B1949" s="92" t="s">
        <v>151</v>
      </c>
      <c r="C1949" s="68" t="s">
        <v>275</v>
      </c>
      <c r="D1949" s="89">
        <v>25.76</v>
      </c>
      <c r="E1949" s="13">
        <v>40.200000000000003</v>
      </c>
      <c r="F1949" s="65">
        <v>1035.5520000000001</v>
      </c>
    </row>
    <row r="1950" spans="1:6" ht="15" x14ac:dyDescent="0.2">
      <c r="A1950" s="125">
        <v>22</v>
      </c>
      <c r="B1950" s="67" t="s">
        <v>65</v>
      </c>
      <c r="C1950" s="124" t="s">
        <v>5</v>
      </c>
      <c r="D1950" s="89">
        <v>146</v>
      </c>
      <c r="E1950" s="19">
        <v>3.15</v>
      </c>
      <c r="F1950" s="65">
        <v>459.9</v>
      </c>
    </row>
    <row r="1951" spans="1:6" ht="15" x14ac:dyDescent="0.2">
      <c r="A1951" s="125"/>
      <c r="B1951" s="69"/>
      <c r="C1951" s="70"/>
      <c r="D1951" s="79"/>
      <c r="E1951" s="71"/>
      <c r="F1951" s="65"/>
    </row>
    <row r="1952" spans="1:6" ht="15" x14ac:dyDescent="0.25">
      <c r="A1952" s="62" t="s">
        <v>43</v>
      </c>
      <c r="B1952" s="62" t="s">
        <v>44</v>
      </c>
      <c r="C1952" s="63"/>
      <c r="D1952" s="88"/>
      <c r="E1952" s="88"/>
      <c r="F1952" s="65"/>
    </row>
    <row r="1953" spans="1:6" ht="15" x14ac:dyDescent="0.25">
      <c r="A1953" s="125">
        <v>1</v>
      </c>
      <c r="B1953" s="77" t="s">
        <v>23</v>
      </c>
      <c r="C1953" s="34" t="s">
        <v>5</v>
      </c>
      <c r="D1953" s="36">
        <v>65</v>
      </c>
      <c r="E1953" s="25">
        <v>22.18</v>
      </c>
      <c r="F1953" s="65">
        <v>1441.7</v>
      </c>
    </row>
    <row r="1954" spans="1:6" ht="15" x14ac:dyDescent="0.2">
      <c r="A1954" s="125">
        <v>2</v>
      </c>
      <c r="B1954" s="37" t="s">
        <v>86</v>
      </c>
      <c r="C1954" s="125" t="s">
        <v>6</v>
      </c>
      <c r="D1954" s="36">
        <v>1</v>
      </c>
      <c r="E1954" s="25">
        <v>155.88999999999999</v>
      </c>
      <c r="F1954" s="65">
        <v>155.88999999999999</v>
      </c>
    </row>
    <row r="1955" spans="1:6" ht="15" x14ac:dyDescent="0.2">
      <c r="A1955" s="125">
        <v>3</v>
      </c>
      <c r="B1955" s="37" t="s">
        <v>18</v>
      </c>
      <c r="C1955" s="78" t="s">
        <v>6</v>
      </c>
      <c r="D1955" s="36">
        <v>2</v>
      </c>
      <c r="E1955" s="25">
        <v>26.13</v>
      </c>
      <c r="F1955" s="65">
        <v>52.26</v>
      </c>
    </row>
    <row r="1956" spans="1:6" ht="30" x14ac:dyDescent="0.2">
      <c r="A1956" s="125">
        <v>4</v>
      </c>
      <c r="B1956" s="43" t="s">
        <v>19</v>
      </c>
      <c r="C1956" s="125" t="s">
        <v>6</v>
      </c>
      <c r="D1956" s="36">
        <v>1</v>
      </c>
      <c r="E1956" s="18">
        <v>460.86</v>
      </c>
      <c r="F1956" s="65">
        <v>460.86</v>
      </c>
    </row>
    <row r="1957" spans="1:6" ht="30" x14ac:dyDescent="0.25">
      <c r="A1957" s="125">
        <v>5</v>
      </c>
      <c r="B1957" s="81" t="s">
        <v>45</v>
      </c>
      <c r="C1957" s="125" t="s">
        <v>6</v>
      </c>
      <c r="D1957" s="36">
        <v>2</v>
      </c>
      <c r="E1957" s="17">
        <v>29.36</v>
      </c>
      <c r="F1957" s="65">
        <v>58.72</v>
      </c>
    </row>
    <row r="1958" spans="1:6" ht="15" x14ac:dyDescent="0.2">
      <c r="A1958" s="125">
        <v>6</v>
      </c>
      <c r="B1958" s="37" t="s">
        <v>28</v>
      </c>
      <c r="C1958" s="125" t="s">
        <v>6</v>
      </c>
      <c r="D1958" s="36">
        <v>1</v>
      </c>
      <c r="E1958" s="20">
        <v>9.75</v>
      </c>
      <c r="F1958" s="65">
        <v>9.75</v>
      </c>
    </row>
    <row r="1959" spans="1:6" ht="15" x14ac:dyDescent="0.2">
      <c r="A1959" s="125">
        <v>7</v>
      </c>
      <c r="B1959" s="37" t="s">
        <v>21</v>
      </c>
      <c r="C1959" s="125" t="s">
        <v>6</v>
      </c>
      <c r="D1959" s="36">
        <v>2</v>
      </c>
      <c r="E1959" s="27">
        <v>25.6</v>
      </c>
      <c r="F1959" s="65">
        <v>51.2</v>
      </c>
    </row>
    <row r="1960" spans="1:6" ht="15" x14ac:dyDescent="0.2">
      <c r="A1960" s="125">
        <v>8</v>
      </c>
      <c r="B1960" s="37" t="s">
        <v>98</v>
      </c>
      <c r="C1960" s="125" t="s">
        <v>6</v>
      </c>
      <c r="D1960" s="36">
        <v>2</v>
      </c>
      <c r="E1960" s="89">
        <v>256.11</v>
      </c>
      <c r="F1960" s="65">
        <v>512.22</v>
      </c>
    </row>
    <row r="1961" spans="1:6" ht="15" x14ac:dyDescent="0.2">
      <c r="A1961" s="125">
        <v>9</v>
      </c>
      <c r="B1961" s="37" t="s">
        <v>99</v>
      </c>
      <c r="C1961" s="125" t="s">
        <v>6</v>
      </c>
      <c r="D1961" s="36">
        <v>1</v>
      </c>
      <c r="E1961" s="89">
        <v>241.75</v>
      </c>
      <c r="F1961" s="65">
        <v>241.75</v>
      </c>
    </row>
    <row r="1962" spans="1:6" ht="15" x14ac:dyDescent="0.2">
      <c r="A1962" s="125">
        <v>10</v>
      </c>
      <c r="B1962" s="37" t="s">
        <v>51</v>
      </c>
      <c r="C1962" s="125" t="s">
        <v>6</v>
      </c>
      <c r="D1962" s="36">
        <v>4</v>
      </c>
      <c r="E1962" s="25">
        <v>29.65</v>
      </c>
      <c r="F1962" s="65">
        <v>118.6</v>
      </c>
    </row>
    <row r="1963" spans="1:6" ht="15" x14ac:dyDescent="0.2">
      <c r="A1963" s="125">
        <v>11</v>
      </c>
      <c r="B1963" s="37" t="s">
        <v>80</v>
      </c>
      <c r="C1963" s="125" t="s">
        <v>5</v>
      </c>
      <c r="D1963" s="36">
        <v>65</v>
      </c>
      <c r="E1963" s="28">
        <v>1.73</v>
      </c>
      <c r="F1963" s="65">
        <v>112.45</v>
      </c>
    </row>
    <row r="1964" spans="1:6" ht="15" x14ac:dyDescent="0.2">
      <c r="A1964" s="125">
        <v>12</v>
      </c>
      <c r="B1964" s="37" t="s">
        <v>22</v>
      </c>
      <c r="C1964" s="125" t="s">
        <v>5</v>
      </c>
      <c r="D1964" s="36">
        <v>65</v>
      </c>
      <c r="E1964" s="28">
        <v>0.92</v>
      </c>
      <c r="F1964" s="65">
        <v>59.800000000000004</v>
      </c>
    </row>
    <row r="1965" spans="1:6" ht="15" x14ac:dyDescent="0.2">
      <c r="A1965" s="125">
        <v>13</v>
      </c>
      <c r="B1965" s="37" t="s">
        <v>16</v>
      </c>
      <c r="C1965" s="125" t="s">
        <v>5</v>
      </c>
      <c r="D1965" s="36">
        <v>65</v>
      </c>
      <c r="E1965" s="28">
        <v>0.71</v>
      </c>
      <c r="F1965" s="65">
        <v>46.15</v>
      </c>
    </row>
    <row r="1966" spans="1:6" ht="15" x14ac:dyDescent="0.2">
      <c r="A1966" s="125">
        <v>14</v>
      </c>
      <c r="B1966" s="37" t="s">
        <v>17</v>
      </c>
      <c r="C1966" s="125" t="s">
        <v>5</v>
      </c>
      <c r="D1966" s="36">
        <v>65</v>
      </c>
      <c r="E1966" s="28">
        <v>0.85</v>
      </c>
      <c r="F1966" s="65">
        <v>55.25</v>
      </c>
    </row>
    <row r="1967" spans="1:6" ht="15" x14ac:dyDescent="0.25">
      <c r="A1967" s="48"/>
      <c r="B1967" s="39"/>
      <c r="C1967" s="39"/>
      <c r="D1967" s="40"/>
      <c r="E1967" s="72" t="s">
        <v>81</v>
      </c>
      <c r="F1967" s="73">
        <v>14818.498199999998</v>
      </c>
    </row>
    <row r="1968" spans="1:6" ht="15" x14ac:dyDescent="0.2">
      <c r="A1968" s="39"/>
      <c r="B1968" s="39"/>
      <c r="C1968" s="39"/>
      <c r="E1968" s="74" t="s">
        <v>82</v>
      </c>
      <c r="F1968" s="73">
        <v>2963.6996399999998</v>
      </c>
    </row>
    <row r="1969" spans="1:7" ht="15" x14ac:dyDescent="0.25">
      <c r="A1969" s="49"/>
      <c r="B1969" s="91"/>
      <c r="C1969" s="91"/>
      <c r="D1969" s="86"/>
      <c r="E1969" s="75" t="s">
        <v>83</v>
      </c>
      <c r="F1969" s="73">
        <v>17782.197839999997</v>
      </c>
    </row>
    <row r="1971" spans="1:7" ht="30" customHeight="1" x14ac:dyDescent="0.2">
      <c r="A1971" s="740" t="s">
        <v>301</v>
      </c>
      <c r="B1971" s="740"/>
      <c r="C1971" s="740"/>
      <c r="D1971" s="740"/>
      <c r="E1971" s="740"/>
      <c r="F1971" s="740"/>
      <c r="G1971" s="51"/>
    </row>
    <row r="1972" spans="1:7" ht="14.25" x14ac:dyDescent="0.2">
      <c r="A1972" s="51"/>
      <c r="B1972" s="51"/>
      <c r="C1972" s="51"/>
      <c r="D1972" s="51"/>
      <c r="E1972" s="51"/>
      <c r="F1972" s="51"/>
      <c r="G1972" s="51"/>
    </row>
    <row r="1973" spans="1:7" ht="14.25" x14ac:dyDescent="0.2">
      <c r="A1973" s="53" t="s">
        <v>1</v>
      </c>
      <c r="B1973" s="54" t="s">
        <v>2</v>
      </c>
      <c r="C1973" s="55" t="s">
        <v>3</v>
      </c>
      <c r="D1973" s="54" t="s">
        <v>9</v>
      </c>
      <c r="E1973" s="54" t="s">
        <v>13</v>
      </c>
      <c r="F1973" s="56" t="s">
        <v>15</v>
      </c>
    </row>
    <row r="1974" spans="1:7" ht="14.25" x14ac:dyDescent="0.2">
      <c r="A1974" s="57" t="s">
        <v>4</v>
      </c>
      <c r="B1974" s="58"/>
      <c r="C1974" s="59"/>
      <c r="D1974" s="58"/>
      <c r="E1974" s="60" t="s">
        <v>14</v>
      </c>
      <c r="F1974" s="61"/>
    </row>
    <row r="1975" spans="1:7" ht="15" x14ac:dyDescent="0.2">
      <c r="A1975" s="44">
        <v>1</v>
      </c>
      <c r="B1975" s="44">
        <v>2</v>
      </c>
      <c r="C1975" s="44">
        <v>3</v>
      </c>
      <c r="D1975" s="44">
        <v>4</v>
      </c>
      <c r="E1975" s="44">
        <v>5</v>
      </c>
      <c r="F1975" s="44">
        <v>6</v>
      </c>
    </row>
    <row r="1976" spans="1:7" ht="15" x14ac:dyDescent="0.25">
      <c r="A1976" s="62" t="s">
        <v>40</v>
      </c>
      <c r="B1976" s="62" t="s">
        <v>41</v>
      </c>
      <c r="C1976" s="63"/>
      <c r="D1976" s="87"/>
      <c r="E1976" s="87"/>
      <c r="F1976" s="64"/>
    </row>
    <row r="1977" spans="1:7" ht="15" x14ac:dyDescent="0.2">
      <c r="A1977" s="125">
        <v>1</v>
      </c>
      <c r="B1977" s="35" t="s">
        <v>48</v>
      </c>
      <c r="C1977" s="125" t="s">
        <v>5</v>
      </c>
      <c r="D1977" s="89">
        <v>142</v>
      </c>
      <c r="E1977" s="89">
        <v>3.55</v>
      </c>
      <c r="F1977" s="65">
        <v>504.09999999999997</v>
      </c>
    </row>
    <row r="1978" spans="1:7" ht="30" x14ac:dyDescent="0.2">
      <c r="A1978" s="125">
        <v>2</v>
      </c>
      <c r="B1978" s="35" t="s">
        <v>42</v>
      </c>
      <c r="C1978" s="125" t="s">
        <v>274</v>
      </c>
      <c r="D1978" s="89">
        <v>56.8</v>
      </c>
      <c r="E1978" s="89">
        <v>5.43</v>
      </c>
      <c r="F1978" s="65">
        <v>308.42399999999998</v>
      </c>
    </row>
    <row r="1979" spans="1:7" ht="15" x14ac:dyDescent="0.2">
      <c r="A1979" s="125">
        <v>3</v>
      </c>
      <c r="B1979" s="35" t="s">
        <v>0</v>
      </c>
      <c r="C1979" s="125" t="s">
        <v>5</v>
      </c>
      <c r="D1979" s="89">
        <v>1</v>
      </c>
      <c r="E1979" s="3">
        <v>5.88</v>
      </c>
      <c r="F1979" s="65">
        <v>5.88</v>
      </c>
    </row>
    <row r="1980" spans="1:7" ht="15" x14ac:dyDescent="0.2">
      <c r="A1980" s="125">
        <v>4</v>
      </c>
      <c r="B1980" s="35" t="s">
        <v>25</v>
      </c>
      <c r="C1980" s="125" t="s">
        <v>274</v>
      </c>
      <c r="D1980" s="89">
        <v>0.75</v>
      </c>
      <c r="E1980" s="3">
        <v>4.46</v>
      </c>
      <c r="F1980" s="65">
        <v>3.3449999999999998</v>
      </c>
    </row>
    <row r="1981" spans="1:7" ht="30" x14ac:dyDescent="0.2">
      <c r="A1981" s="125">
        <v>5</v>
      </c>
      <c r="B1981" s="35" t="s">
        <v>96</v>
      </c>
      <c r="C1981" s="34" t="s">
        <v>275</v>
      </c>
      <c r="D1981" s="89">
        <v>5.82</v>
      </c>
      <c r="E1981" s="89">
        <v>16.91</v>
      </c>
      <c r="F1981" s="65">
        <v>98.416200000000003</v>
      </c>
    </row>
    <row r="1982" spans="1:7" ht="30" x14ac:dyDescent="0.2">
      <c r="A1982" s="737">
        <v>6</v>
      </c>
      <c r="B1982" s="35" t="s">
        <v>49</v>
      </c>
      <c r="C1982" s="34"/>
      <c r="D1982" s="89"/>
      <c r="E1982" s="90"/>
      <c r="F1982" s="65"/>
    </row>
    <row r="1983" spans="1:7" ht="15" x14ac:dyDescent="0.2">
      <c r="A1983" s="738"/>
      <c r="B1983" s="4" t="s">
        <v>104</v>
      </c>
      <c r="C1983" s="34" t="s">
        <v>275</v>
      </c>
      <c r="D1983" s="89">
        <v>73.31</v>
      </c>
      <c r="E1983" s="6">
        <v>6.78</v>
      </c>
      <c r="F1983" s="65">
        <v>497.04180000000002</v>
      </c>
    </row>
    <row r="1984" spans="1:7" ht="15" x14ac:dyDescent="0.2">
      <c r="A1984" s="739"/>
      <c r="B1984" s="5" t="s">
        <v>105</v>
      </c>
      <c r="C1984" s="34" t="s">
        <v>275</v>
      </c>
      <c r="D1984" s="89">
        <v>18.329999999999998</v>
      </c>
      <c r="E1984" s="7">
        <v>24.85</v>
      </c>
      <c r="F1984" s="65">
        <v>455.50049999999999</v>
      </c>
    </row>
    <row r="1985" spans="1:6" ht="30" x14ac:dyDescent="0.2">
      <c r="A1985" s="123">
        <v>7</v>
      </c>
      <c r="B1985" s="46" t="s">
        <v>26</v>
      </c>
      <c r="C1985" s="34" t="s">
        <v>275</v>
      </c>
      <c r="D1985" s="89">
        <v>18.329999999999998</v>
      </c>
      <c r="E1985" s="8">
        <v>6.49</v>
      </c>
      <c r="F1985" s="65">
        <v>118.96169999999999</v>
      </c>
    </row>
    <row r="1986" spans="1:6" ht="15" x14ac:dyDescent="0.2">
      <c r="A1986" s="125">
        <v>8</v>
      </c>
      <c r="B1986" s="47" t="s">
        <v>27</v>
      </c>
      <c r="C1986" s="34" t="s">
        <v>275</v>
      </c>
      <c r="D1986" s="89">
        <v>18.329999999999998</v>
      </c>
      <c r="E1986" s="9">
        <v>4.8899999999999997</v>
      </c>
      <c r="F1986" s="65">
        <v>89.63369999999999</v>
      </c>
    </row>
    <row r="1987" spans="1:6" ht="30" x14ac:dyDescent="0.2">
      <c r="A1987" s="123">
        <v>9</v>
      </c>
      <c r="B1987" s="43" t="s">
        <v>95</v>
      </c>
      <c r="C1987" s="34" t="s">
        <v>275</v>
      </c>
      <c r="D1987" s="89">
        <v>91.64</v>
      </c>
      <c r="E1987" s="10">
        <v>14.6</v>
      </c>
      <c r="F1987" s="65">
        <v>1337.944</v>
      </c>
    </row>
    <row r="1988" spans="1:6" ht="15" x14ac:dyDescent="0.2">
      <c r="A1988" s="125">
        <v>10</v>
      </c>
      <c r="B1988" s="37" t="s">
        <v>276</v>
      </c>
      <c r="C1988" s="125" t="s">
        <v>274</v>
      </c>
      <c r="D1988" s="89">
        <v>127.8</v>
      </c>
      <c r="E1988" s="11">
        <v>4.2300000000000004</v>
      </c>
      <c r="F1988" s="65">
        <v>540.59400000000005</v>
      </c>
    </row>
    <row r="1989" spans="1:6" ht="60" x14ac:dyDescent="0.2">
      <c r="A1989" s="123">
        <v>11</v>
      </c>
      <c r="B1989" s="84" t="s">
        <v>84</v>
      </c>
      <c r="C1989" s="34" t="s">
        <v>275</v>
      </c>
      <c r="D1989" s="89">
        <v>21.95</v>
      </c>
      <c r="E1989" s="12">
        <v>41.85</v>
      </c>
      <c r="F1989" s="65">
        <v>918.60749999999996</v>
      </c>
    </row>
    <row r="1990" spans="1:6" ht="45" x14ac:dyDescent="0.2">
      <c r="A1990" s="125">
        <v>12</v>
      </c>
      <c r="B1990" s="85" t="s">
        <v>148</v>
      </c>
      <c r="C1990" s="34" t="s">
        <v>275</v>
      </c>
      <c r="D1990" s="89">
        <v>41.43</v>
      </c>
      <c r="E1990" s="13">
        <v>40.200000000000003</v>
      </c>
      <c r="F1990" s="65">
        <v>1665.4860000000001</v>
      </c>
    </row>
    <row r="1991" spans="1:6" ht="15" x14ac:dyDescent="0.2">
      <c r="A1991" s="123">
        <v>13</v>
      </c>
      <c r="B1991" s="37" t="s">
        <v>7</v>
      </c>
      <c r="C1991" s="125" t="s">
        <v>8</v>
      </c>
      <c r="D1991" s="36">
        <v>1</v>
      </c>
      <c r="E1991" s="14">
        <v>82.8</v>
      </c>
      <c r="F1991" s="65">
        <v>82.8</v>
      </c>
    </row>
    <row r="1992" spans="1:6" ht="15" x14ac:dyDescent="0.25">
      <c r="A1992" s="125">
        <v>14</v>
      </c>
      <c r="B1992" s="32" t="s">
        <v>106</v>
      </c>
      <c r="C1992" s="83" t="s">
        <v>5</v>
      </c>
      <c r="D1992" s="89">
        <v>1</v>
      </c>
      <c r="E1992" s="15">
        <v>35.97</v>
      </c>
      <c r="F1992" s="65">
        <v>35.97</v>
      </c>
    </row>
    <row r="1993" spans="1:6" ht="15" x14ac:dyDescent="0.2">
      <c r="A1993" s="123">
        <v>15</v>
      </c>
      <c r="B1993" s="38" t="s">
        <v>85</v>
      </c>
      <c r="C1993" s="125" t="s">
        <v>274</v>
      </c>
      <c r="D1993" s="89">
        <v>0.75</v>
      </c>
      <c r="E1993" s="15">
        <v>43.88</v>
      </c>
      <c r="F1993" s="65">
        <v>32.910000000000004</v>
      </c>
    </row>
    <row r="1994" spans="1:6" ht="30" x14ac:dyDescent="0.2">
      <c r="A1994" s="125">
        <v>16</v>
      </c>
      <c r="B1994" s="31" t="s">
        <v>101</v>
      </c>
      <c r="C1994" s="125" t="s">
        <v>12</v>
      </c>
      <c r="D1994" s="89">
        <v>5.45</v>
      </c>
      <c r="E1994" s="16">
        <v>189.85</v>
      </c>
      <c r="F1994" s="65">
        <v>1034.6824999999999</v>
      </c>
    </row>
    <row r="1995" spans="1:6" ht="15" x14ac:dyDescent="0.2">
      <c r="A1995" s="123">
        <v>17</v>
      </c>
      <c r="B1995" s="31" t="s">
        <v>124</v>
      </c>
      <c r="C1995" s="125" t="s">
        <v>274</v>
      </c>
      <c r="D1995" s="89">
        <v>56.8</v>
      </c>
      <c r="E1995" s="16">
        <v>1.8</v>
      </c>
      <c r="F1995" s="65">
        <v>102.24</v>
      </c>
    </row>
    <row r="1996" spans="1:6" ht="15" x14ac:dyDescent="0.2">
      <c r="A1996" s="125">
        <v>18</v>
      </c>
      <c r="B1996" s="31" t="s">
        <v>125</v>
      </c>
      <c r="C1996" s="125" t="s">
        <v>274</v>
      </c>
      <c r="D1996" s="89">
        <v>56.8</v>
      </c>
      <c r="E1996" s="16">
        <v>1.58</v>
      </c>
      <c r="F1996" s="65">
        <v>89.744</v>
      </c>
    </row>
    <row r="1997" spans="1:6" ht="30" x14ac:dyDescent="0.2">
      <c r="A1997" s="123">
        <v>19</v>
      </c>
      <c r="B1997" s="31" t="s">
        <v>102</v>
      </c>
      <c r="C1997" s="68" t="s">
        <v>12</v>
      </c>
      <c r="D1997" s="89">
        <v>5.23</v>
      </c>
      <c r="E1997" s="16">
        <v>180.98</v>
      </c>
      <c r="F1997" s="65">
        <v>946.52539999999999</v>
      </c>
    </row>
    <row r="1998" spans="1:6" ht="30" x14ac:dyDescent="0.2">
      <c r="A1998" s="125">
        <v>20</v>
      </c>
      <c r="B1998" s="22" t="s">
        <v>103</v>
      </c>
      <c r="C1998" s="23" t="s">
        <v>12</v>
      </c>
      <c r="D1998" s="89">
        <v>7.5</v>
      </c>
      <c r="E1998" s="30">
        <v>145.56</v>
      </c>
      <c r="F1998" s="65">
        <v>1091.7</v>
      </c>
    </row>
    <row r="1999" spans="1:6" ht="45" x14ac:dyDescent="0.2">
      <c r="A1999" s="123">
        <v>21</v>
      </c>
      <c r="B1999" s="92" t="s">
        <v>151</v>
      </c>
      <c r="C1999" s="68" t="s">
        <v>275</v>
      </c>
      <c r="D1999" s="89">
        <v>26.13</v>
      </c>
      <c r="E1999" s="13">
        <v>40.200000000000003</v>
      </c>
      <c r="F1999" s="65">
        <v>1050.4259999999999</v>
      </c>
    </row>
    <row r="2000" spans="1:6" ht="15" x14ac:dyDescent="0.2">
      <c r="A2000" s="125">
        <v>22</v>
      </c>
      <c r="B2000" s="67" t="s">
        <v>65</v>
      </c>
      <c r="C2000" s="124" t="s">
        <v>5</v>
      </c>
      <c r="D2000" s="89">
        <v>142</v>
      </c>
      <c r="E2000" s="19">
        <v>3.15</v>
      </c>
      <c r="F2000" s="65">
        <v>447.3</v>
      </c>
    </row>
    <row r="2001" spans="1:6" ht="15" x14ac:dyDescent="0.2">
      <c r="A2001" s="125"/>
      <c r="B2001" s="69"/>
      <c r="C2001" s="70"/>
      <c r="D2001" s="79"/>
      <c r="E2001" s="71"/>
      <c r="F2001" s="65"/>
    </row>
    <row r="2002" spans="1:6" ht="15" x14ac:dyDescent="0.25">
      <c r="A2002" s="62" t="s">
        <v>43</v>
      </c>
      <c r="B2002" s="62" t="s">
        <v>44</v>
      </c>
      <c r="C2002" s="63"/>
      <c r="D2002" s="88"/>
      <c r="E2002" s="88"/>
      <c r="F2002" s="65"/>
    </row>
    <row r="2003" spans="1:6" ht="15" x14ac:dyDescent="0.25">
      <c r="A2003" s="125">
        <v>1</v>
      </c>
      <c r="B2003" s="77" t="s">
        <v>23</v>
      </c>
      <c r="C2003" s="34" t="s">
        <v>5</v>
      </c>
      <c r="D2003" s="36">
        <v>71</v>
      </c>
      <c r="E2003" s="25">
        <v>22.18</v>
      </c>
      <c r="F2003" s="65">
        <v>1574.78</v>
      </c>
    </row>
    <row r="2004" spans="1:6" ht="15" x14ac:dyDescent="0.2">
      <c r="A2004" s="125">
        <v>2</v>
      </c>
      <c r="B2004" s="37" t="s">
        <v>86</v>
      </c>
      <c r="C2004" s="125" t="s">
        <v>6</v>
      </c>
      <c r="D2004" s="36">
        <v>1</v>
      </c>
      <c r="E2004" s="25">
        <v>155.88999999999999</v>
      </c>
      <c r="F2004" s="65">
        <v>155.88999999999999</v>
      </c>
    </row>
    <row r="2005" spans="1:6" ht="15" x14ac:dyDescent="0.2">
      <c r="A2005" s="125">
        <v>3</v>
      </c>
      <c r="B2005" s="37" t="s">
        <v>18</v>
      </c>
      <c r="C2005" s="78" t="s">
        <v>6</v>
      </c>
      <c r="D2005" s="36">
        <v>2</v>
      </c>
      <c r="E2005" s="25">
        <v>26.13</v>
      </c>
      <c r="F2005" s="65">
        <v>52.26</v>
      </c>
    </row>
    <row r="2006" spans="1:6" ht="30" x14ac:dyDescent="0.2">
      <c r="A2006" s="125">
        <v>4</v>
      </c>
      <c r="B2006" s="43" t="s">
        <v>19</v>
      </c>
      <c r="C2006" s="125" t="s">
        <v>6</v>
      </c>
      <c r="D2006" s="36">
        <v>1</v>
      </c>
      <c r="E2006" s="18">
        <v>460.86</v>
      </c>
      <c r="F2006" s="65">
        <v>460.86</v>
      </c>
    </row>
    <row r="2007" spans="1:6" ht="30" x14ac:dyDescent="0.25">
      <c r="A2007" s="125">
        <v>5</v>
      </c>
      <c r="B2007" s="81" t="s">
        <v>45</v>
      </c>
      <c r="C2007" s="125" t="s">
        <v>6</v>
      </c>
      <c r="D2007" s="36">
        <v>2</v>
      </c>
      <c r="E2007" s="17">
        <v>29.36</v>
      </c>
      <c r="F2007" s="65">
        <v>58.72</v>
      </c>
    </row>
    <row r="2008" spans="1:6" ht="15" x14ac:dyDescent="0.2">
      <c r="A2008" s="125">
        <v>6</v>
      </c>
      <c r="B2008" s="37" t="s">
        <v>28</v>
      </c>
      <c r="C2008" s="125" t="s">
        <v>6</v>
      </c>
      <c r="D2008" s="36">
        <v>1</v>
      </c>
      <c r="E2008" s="20">
        <v>9.75</v>
      </c>
      <c r="F2008" s="65">
        <v>9.75</v>
      </c>
    </row>
    <row r="2009" spans="1:6" ht="15" x14ac:dyDescent="0.2">
      <c r="A2009" s="125">
        <v>7</v>
      </c>
      <c r="B2009" s="37" t="s">
        <v>21</v>
      </c>
      <c r="C2009" s="125" t="s">
        <v>6</v>
      </c>
      <c r="D2009" s="36">
        <v>2</v>
      </c>
      <c r="E2009" s="27">
        <v>25.6</v>
      </c>
      <c r="F2009" s="65">
        <v>51.2</v>
      </c>
    </row>
    <row r="2010" spans="1:6" ht="15" x14ac:dyDescent="0.2">
      <c r="A2010" s="125">
        <v>8</v>
      </c>
      <c r="B2010" s="37" t="s">
        <v>108</v>
      </c>
      <c r="C2010" s="125" t="s">
        <v>6</v>
      </c>
      <c r="D2010" s="36">
        <v>1</v>
      </c>
      <c r="E2010" s="89">
        <v>256.11</v>
      </c>
      <c r="F2010" s="65">
        <v>256.11</v>
      </c>
    </row>
    <row r="2011" spans="1:6" ht="15" x14ac:dyDescent="0.2">
      <c r="A2011" s="125">
        <v>9</v>
      </c>
      <c r="B2011" s="37" t="s">
        <v>51</v>
      </c>
      <c r="C2011" s="125" t="s">
        <v>6</v>
      </c>
      <c r="D2011" s="36">
        <v>5</v>
      </c>
      <c r="E2011" s="25">
        <v>29.65</v>
      </c>
      <c r="F2011" s="65">
        <v>148.25</v>
      </c>
    </row>
    <row r="2012" spans="1:6" ht="15" x14ac:dyDescent="0.2">
      <c r="A2012" s="125">
        <v>10</v>
      </c>
      <c r="B2012" s="37" t="s">
        <v>80</v>
      </c>
      <c r="C2012" s="125" t="s">
        <v>5</v>
      </c>
      <c r="D2012" s="36">
        <v>71</v>
      </c>
      <c r="E2012" s="28">
        <v>1.73</v>
      </c>
      <c r="F2012" s="65">
        <v>122.83</v>
      </c>
    </row>
    <row r="2013" spans="1:6" ht="15" x14ac:dyDescent="0.2">
      <c r="A2013" s="125">
        <v>11</v>
      </c>
      <c r="B2013" s="37" t="s">
        <v>22</v>
      </c>
      <c r="C2013" s="125" t="s">
        <v>5</v>
      </c>
      <c r="D2013" s="36">
        <v>71</v>
      </c>
      <c r="E2013" s="28">
        <v>0.92</v>
      </c>
      <c r="F2013" s="65">
        <v>65.320000000000007</v>
      </c>
    </row>
    <row r="2014" spans="1:6" ht="15" x14ac:dyDescent="0.2">
      <c r="A2014" s="125">
        <v>12</v>
      </c>
      <c r="B2014" s="37" t="s">
        <v>16</v>
      </c>
      <c r="C2014" s="125" t="s">
        <v>5</v>
      </c>
      <c r="D2014" s="36">
        <v>71</v>
      </c>
      <c r="E2014" s="28">
        <v>0.71</v>
      </c>
      <c r="F2014" s="65">
        <v>50.41</v>
      </c>
    </row>
    <row r="2015" spans="1:6" ht="15" x14ac:dyDescent="0.2">
      <c r="A2015" s="125">
        <v>13</v>
      </c>
      <c r="B2015" s="37" t="s">
        <v>17</v>
      </c>
      <c r="C2015" s="125" t="s">
        <v>5</v>
      </c>
      <c r="D2015" s="36">
        <v>71</v>
      </c>
      <c r="E2015" s="28">
        <v>0.85</v>
      </c>
      <c r="F2015" s="65">
        <v>60.35</v>
      </c>
    </row>
    <row r="2016" spans="1:6" ht="15" x14ac:dyDescent="0.25">
      <c r="A2016" s="48"/>
      <c r="B2016" s="39"/>
      <c r="C2016" s="39"/>
      <c r="D2016" s="40"/>
      <c r="E2016" s="72" t="s">
        <v>81</v>
      </c>
      <c r="F2016" s="73">
        <v>14524.962300000001</v>
      </c>
    </row>
    <row r="2017" spans="1:6" ht="15" x14ac:dyDescent="0.2">
      <c r="A2017" s="39"/>
      <c r="B2017" s="39"/>
      <c r="C2017" s="39"/>
      <c r="E2017" s="74" t="s">
        <v>82</v>
      </c>
      <c r="F2017" s="73">
        <v>2904.9924600000004</v>
      </c>
    </row>
    <row r="2018" spans="1:6" ht="15" x14ac:dyDescent="0.25">
      <c r="A2018" s="49"/>
      <c r="B2018" s="91"/>
      <c r="C2018" s="91"/>
      <c r="D2018" s="86"/>
      <c r="E2018" s="75" t="s">
        <v>83</v>
      </c>
      <c r="F2018" s="73">
        <v>17429.954760000001</v>
      </c>
    </row>
  </sheetData>
  <mergeCells count="110">
    <mergeCell ref="A1768:F1768"/>
    <mergeCell ref="A1778:A1780"/>
    <mergeCell ref="A1819:F1819"/>
    <mergeCell ref="A1820:F1820"/>
    <mergeCell ref="A1830:A1832"/>
    <mergeCell ref="A1720:F1720"/>
    <mergeCell ref="A1730:A1732"/>
    <mergeCell ref="A1767:F1767"/>
    <mergeCell ref="A1605:F1605"/>
    <mergeCell ref="A1615:A1617"/>
    <mergeCell ref="A1666:F1666"/>
    <mergeCell ref="A1667:F1667"/>
    <mergeCell ref="A1677:A1679"/>
    <mergeCell ref="A1719:F1719"/>
    <mergeCell ref="A1497:F1497"/>
    <mergeCell ref="A1507:A1509"/>
    <mergeCell ref="A1551:F1551"/>
    <mergeCell ref="A1552:F1552"/>
    <mergeCell ref="A1562:A1564"/>
    <mergeCell ref="A1604:F1604"/>
    <mergeCell ref="A1376:F1376"/>
    <mergeCell ref="A1386:A1388"/>
    <mergeCell ref="A1445:F1445"/>
    <mergeCell ref="A1446:F1446"/>
    <mergeCell ref="A1456:A1458"/>
    <mergeCell ref="A1496:F1496"/>
    <mergeCell ref="A1266:F1266"/>
    <mergeCell ref="A1276:A1278"/>
    <mergeCell ref="A1320:F1320"/>
    <mergeCell ref="A1321:F1321"/>
    <mergeCell ref="A1331:A1333"/>
    <mergeCell ref="A1375:F1375"/>
    <mergeCell ref="A1167:F1167"/>
    <mergeCell ref="A1177:A1179"/>
    <mergeCell ref="A1213:F1213"/>
    <mergeCell ref="A1214:F1214"/>
    <mergeCell ref="A1224:A1226"/>
    <mergeCell ref="A1265:F1265"/>
    <mergeCell ref="A1068:F1068"/>
    <mergeCell ref="A1078:A1080"/>
    <mergeCell ref="A1112:F1112"/>
    <mergeCell ref="A1113:F1113"/>
    <mergeCell ref="A1123:A1125"/>
    <mergeCell ref="A1166:F1166"/>
    <mergeCell ref="A966:F966"/>
    <mergeCell ref="A976:A978"/>
    <mergeCell ref="A1019:F1019"/>
    <mergeCell ref="A1020:F1020"/>
    <mergeCell ref="A1030:A1032"/>
    <mergeCell ref="A1067:F1067"/>
    <mergeCell ref="A864:F864"/>
    <mergeCell ref="A874:A876"/>
    <mergeCell ref="A914:F914"/>
    <mergeCell ref="A915:F915"/>
    <mergeCell ref="A925:A927"/>
    <mergeCell ref="A965:F965"/>
    <mergeCell ref="A478:F478"/>
    <mergeCell ref="A488:A490"/>
    <mergeCell ref="A520:F520"/>
    <mergeCell ref="A750:F750"/>
    <mergeCell ref="A760:A762"/>
    <mergeCell ref="A802:F802"/>
    <mergeCell ref="A803:F803"/>
    <mergeCell ref="A813:A815"/>
    <mergeCell ref="A863:F863"/>
    <mergeCell ref="A628:F628"/>
    <mergeCell ref="A638:A640"/>
    <mergeCell ref="A679:F679"/>
    <mergeCell ref="A680:F680"/>
    <mergeCell ref="A690:A692"/>
    <mergeCell ref="A749:F749"/>
    <mergeCell ref="A1:F2"/>
    <mergeCell ref="B3:F3"/>
    <mergeCell ref="A5:F5"/>
    <mergeCell ref="A6:E6"/>
    <mergeCell ref="A16:A18"/>
    <mergeCell ref="A59:F59"/>
    <mergeCell ref="A303:F303"/>
    <mergeCell ref="A313:A315"/>
    <mergeCell ref="A349:F349"/>
    <mergeCell ref="A178:F178"/>
    <mergeCell ref="A188:A190"/>
    <mergeCell ref="A255:F255"/>
    <mergeCell ref="A256:F256"/>
    <mergeCell ref="A266:A268"/>
    <mergeCell ref="A302:F302"/>
    <mergeCell ref="A1982:A1984"/>
    <mergeCell ref="A1971:F1971"/>
    <mergeCell ref="A1871:F1871"/>
    <mergeCell ref="A1882:A1884"/>
    <mergeCell ref="A1932:A1934"/>
    <mergeCell ref="A1921:F1921"/>
    <mergeCell ref="A60:F60"/>
    <mergeCell ref="A70:A72"/>
    <mergeCell ref="A108:F108"/>
    <mergeCell ref="A109:F109"/>
    <mergeCell ref="A119:A121"/>
    <mergeCell ref="A177:F177"/>
    <mergeCell ref="A350:F350"/>
    <mergeCell ref="A360:A362"/>
    <mergeCell ref="A409:F409"/>
    <mergeCell ref="A521:F521"/>
    <mergeCell ref="A531:A533"/>
    <mergeCell ref="A578:F578"/>
    <mergeCell ref="A579:F579"/>
    <mergeCell ref="A589:A591"/>
    <mergeCell ref="A627:F627"/>
    <mergeCell ref="A410:F410"/>
    <mergeCell ref="A420:A422"/>
    <mergeCell ref="A477:F477"/>
  </mergeCells>
  <conditionalFormatting sqref="F4 F6:F1872 F1920:F1922 F1970:F1972 F2019:F1048576 E1973:E2018 E1923:E1969 E1873:E1919">
    <cfRule type="cellIs" dxfId="0" priority="1" operator="lessThan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portrait" horizontalDpi="1200" verticalDpi="1200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0000"/>
  </sheetPr>
  <dimension ref="A1:G108"/>
  <sheetViews>
    <sheetView zoomScale="80" zoomScaleNormal="80" workbookViewId="0">
      <pane ySplit="6" topLeftCell="A34" activePane="bottomLeft" state="frozen"/>
      <selection pane="bottomLeft" activeCell="D39" sqref="D39"/>
    </sheetView>
  </sheetViews>
  <sheetFormatPr defaultColWidth="9.140625" defaultRowHeight="12.75" outlineLevelCol="1" x14ac:dyDescent="0.2"/>
  <cols>
    <col min="1" max="1" width="10.85546875" style="140" customWidth="1"/>
    <col min="2" max="2" width="79.140625" style="33" customWidth="1"/>
    <col min="3" max="3" width="12.85546875" style="33" customWidth="1"/>
    <col min="4" max="4" width="12" style="33" customWidth="1" outlineLevel="1"/>
    <col min="5" max="5" width="12.140625" style="33" customWidth="1" outlineLevel="1"/>
    <col min="6" max="6" width="14.42578125" style="33" customWidth="1" outlineLevel="1"/>
    <col min="7" max="16384" width="9.140625" style="33"/>
  </cols>
  <sheetData>
    <row r="1" spans="1:6" ht="27.75" customHeight="1" x14ac:dyDescent="0.2">
      <c r="A1" s="741" t="s">
        <v>303</v>
      </c>
      <c r="B1" s="741"/>
      <c r="C1" s="741"/>
      <c r="D1" s="741"/>
      <c r="E1" s="741"/>
      <c r="F1" s="741"/>
    </row>
    <row r="2" spans="1:6" ht="6" customHeight="1" x14ac:dyDescent="0.2">
      <c r="A2" s="133"/>
      <c r="B2" s="96"/>
      <c r="C2" s="96"/>
      <c r="D2" s="96"/>
      <c r="E2" s="96"/>
      <c r="F2" s="96"/>
    </row>
    <row r="3" spans="1:6" ht="14.25" customHeight="1" x14ac:dyDescent="0.2">
      <c r="A3" s="143" t="s">
        <v>302</v>
      </c>
      <c r="B3" s="744" t="s">
        <v>88</v>
      </c>
      <c r="C3" s="744"/>
      <c r="D3" s="744"/>
      <c r="E3" s="744"/>
      <c r="F3" s="744"/>
    </row>
    <row r="4" spans="1:6" ht="15" thickBot="1" x14ac:dyDescent="0.25">
      <c r="A4" s="134"/>
      <c r="B4" s="80"/>
      <c r="C4" s="80"/>
      <c r="D4" s="80"/>
      <c r="E4" s="80"/>
      <c r="F4" s="80"/>
    </row>
    <row r="5" spans="1:6" ht="15.75" thickTop="1" thickBot="1" x14ac:dyDescent="0.25">
      <c r="A5" s="745" t="s">
        <v>75</v>
      </c>
      <c r="B5" s="746" t="s">
        <v>181</v>
      </c>
      <c r="C5" s="142" t="s">
        <v>176</v>
      </c>
      <c r="D5" s="142" t="s">
        <v>74</v>
      </c>
      <c r="E5" s="142" t="s">
        <v>177</v>
      </c>
      <c r="F5" s="142" t="s">
        <v>178</v>
      </c>
    </row>
    <row r="6" spans="1:6" ht="15.75" thickTop="1" thickBot="1" x14ac:dyDescent="0.25">
      <c r="A6" s="745"/>
      <c r="B6" s="746"/>
      <c r="C6" s="142" t="s">
        <v>179</v>
      </c>
      <c r="D6" s="142" t="s">
        <v>180</v>
      </c>
      <c r="E6" s="142" t="s">
        <v>180</v>
      </c>
      <c r="F6" s="142" t="s">
        <v>180</v>
      </c>
    </row>
    <row r="7" spans="1:6" ht="15" thickTop="1" x14ac:dyDescent="0.2">
      <c r="A7" s="135"/>
      <c r="B7" s="97"/>
      <c r="C7" s="97"/>
      <c r="D7" s="97"/>
      <c r="E7" s="97"/>
      <c r="F7" s="97"/>
    </row>
    <row r="8" spans="1:6" s="129" customFormat="1" ht="14.25" x14ac:dyDescent="0.2">
      <c r="A8" s="137">
        <v>28</v>
      </c>
      <c r="B8" s="126" t="s">
        <v>290</v>
      </c>
      <c r="C8" s="127">
        <v>231</v>
      </c>
      <c r="D8" s="128" t="e">
        <f>'3-I'!#REF!</f>
        <v>#REF!</v>
      </c>
      <c r="E8" s="128" t="e">
        <f t="shared" ref="E8" si="0">D8*0.2</f>
        <v>#REF!</v>
      </c>
      <c r="F8" s="128" t="e">
        <f t="shared" ref="F8" si="1">D8+E8</f>
        <v>#REF!</v>
      </c>
    </row>
    <row r="9" spans="1:6" s="129" customFormat="1" ht="14.25" x14ac:dyDescent="0.2">
      <c r="A9" s="137">
        <v>32</v>
      </c>
      <c r="B9" s="126" t="s">
        <v>267</v>
      </c>
      <c r="C9" s="127">
        <v>288</v>
      </c>
      <c r="D9" s="128" t="e">
        <f>#REF!</f>
        <v>#REF!</v>
      </c>
      <c r="E9" s="128" t="e">
        <f t="shared" ref="E9" si="2">D9*0.2</f>
        <v>#REF!</v>
      </c>
      <c r="F9" s="128" t="e">
        <f t="shared" ref="F9" si="3">D9+E9</f>
        <v>#REF!</v>
      </c>
    </row>
    <row r="10" spans="1:6" s="129" customFormat="1" ht="14.25" x14ac:dyDescent="0.2">
      <c r="A10" s="137">
        <v>29</v>
      </c>
      <c r="B10" s="126" t="s">
        <v>256</v>
      </c>
      <c r="C10" s="127">
        <v>229</v>
      </c>
      <c r="D10" s="128" t="e">
        <f>#REF!</f>
        <v>#REF!</v>
      </c>
      <c r="E10" s="128" t="e">
        <f t="shared" ref="E10" si="4">D10*0.2</f>
        <v>#REF!</v>
      </c>
      <c r="F10" s="128" t="e">
        <f t="shared" ref="F10" si="5">D10+E10</f>
        <v>#REF!</v>
      </c>
    </row>
    <row r="11" spans="1:6" s="129" customFormat="1" ht="14.25" x14ac:dyDescent="0.2">
      <c r="A11" s="137">
        <v>30</v>
      </c>
      <c r="B11" s="126" t="s">
        <v>264</v>
      </c>
      <c r="C11" s="127">
        <v>225</v>
      </c>
      <c r="D11" s="128">
        <f>'6-I'!G56</f>
        <v>0</v>
      </c>
      <c r="E11" s="128">
        <f t="shared" ref="E11" si="6">D11*0.2</f>
        <v>0</v>
      </c>
      <c r="F11" s="128">
        <f t="shared" ref="F11" si="7">D11+E11</f>
        <v>0</v>
      </c>
    </row>
    <row r="12" spans="1:6" s="129" customFormat="1" ht="14.25" x14ac:dyDescent="0.2">
      <c r="A12" s="137">
        <v>31</v>
      </c>
      <c r="B12" s="126" t="s">
        <v>265</v>
      </c>
      <c r="C12" s="127">
        <v>234</v>
      </c>
      <c r="D12" s="128" t="e">
        <f>#REF!</f>
        <v>#REF!</v>
      </c>
      <c r="E12" s="128" t="e">
        <f t="shared" ref="E12" si="8">D12*0.2</f>
        <v>#REF!</v>
      </c>
      <c r="F12" s="128" t="e">
        <f t="shared" ref="F12" si="9">D12+E12</f>
        <v>#REF!</v>
      </c>
    </row>
    <row r="13" spans="1:6" s="129" customFormat="1" ht="14.25" x14ac:dyDescent="0.2">
      <c r="A13" s="137">
        <v>33</v>
      </c>
      <c r="B13" s="126" t="s">
        <v>271</v>
      </c>
      <c r="C13" s="127">
        <v>96</v>
      </c>
      <c r="D13" s="128" t="e">
        <f>#REF!</f>
        <v>#REF!</v>
      </c>
      <c r="E13" s="128" t="e">
        <f t="shared" ref="E13" si="10">D13*0.2</f>
        <v>#REF!</v>
      </c>
      <c r="F13" s="128" t="e">
        <f t="shared" ref="F13" si="11">D13+E13</f>
        <v>#REF!</v>
      </c>
    </row>
    <row r="14" spans="1:6" s="129" customFormat="1" ht="14.25" x14ac:dyDescent="0.2">
      <c r="A14" s="137">
        <v>27</v>
      </c>
      <c r="B14" s="126" t="s">
        <v>251</v>
      </c>
      <c r="C14" s="127">
        <v>88</v>
      </c>
      <c r="D14" s="128" t="e">
        <f>#REF!</f>
        <v>#REF!</v>
      </c>
      <c r="E14" s="128" t="e">
        <f t="shared" ref="E14" si="12">D14*0.2</f>
        <v>#REF!</v>
      </c>
      <c r="F14" s="128" t="e">
        <f t="shared" ref="F14" si="13">D14+E14</f>
        <v>#REF!</v>
      </c>
    </row>
    <row r="15" spans="1:6" s="129" customFormat="1" ht="14.25" x14ac:dyDescent="0.2">
      <c r="A15" s="137">
        <v>35</v>
      </c>
      <c r="B15" s="126" t="s">
        <v>273</v>
      </c>
      <c r="C15" s="127">
        <v>124</v>
      </c>
      <c r="D15" s="128" t="e">
        <f>#REF!</f>
        <v>#REF!</v>
      </c>
      <c r="E15" s="128" t="e">
        <f>D15*0.2</f>
        <v>#REF!</v>
      </c>
      <c r="F15" s="128" t="e">
        <f>D15+E15</f>
        <v>#REF!</v>
      </c>
    </row>
    <row r="16" spans="1:6" s="132" customFormat="1" ht="14.25" x14ac:dyDescent="0.2">
      <c r="A16" s="136"/>
      <c r="B16" s="130"/>
      <c r="C16" s="131"/>
      <c r="D16" s="131"/>
      <c r="E16" s="131"/>
      <c r="F16" s="131"/>
    </row>
    <row r="17" spans="1:6" s="129" customFormat="1" ht="14.25" x14ac:dyDescent="0.2">
      <c r="A17" s="137">
        <v>23</v>
      </c>
      <c r="B17" s="126" t="s">
        <v>225</v>
      </c>
      <c r="C17" s="127">
        <v>111</v>
      </c>
      <c r="D17" s="128" t="e">
        <f>#REF!</f>
        <v>#REF!</v>
      </c>
      <c r="E17" s="128" t="e">
        <f t="shared" ref="E17" si="14">D17*0.2</f>
        <v>#REF!</v>
      </c>
      <c r="F17" s="128" t="e">
        <f t="shared" ref="F17" si="15">D17+E17</f>
        <v>#REF!</v>
      </c>
    </row>
    <row r="18" spans="1:6" s="129" customFormat="1" ht="14.25" x14ac:dyDescent="0.2">
      <c r="A18" s="137">
        <v>24</v>
      </c>
      <c r="B18" s="126" t="s">
        <v>233</v>
      </c>
      <c r="C18" s="127">
        <v>220</v>
      </c>
      <c r="D18" s="128" t="e">
        <f>#REF!</f>
        <v>#REF!</v>
      </c>
      <c r="E18" s="128" t="e">
        <f t="shared" ref="E18" si="16">D18*0.2</f>
        <v>#REF!</v>
      </c>
      <c r="F18" s="128" t="e">
        <f t="shared" ref="F18" si="17">D18+E18</f>
        <v>#REF!</v>
      </c>
    </row>
    <row r="19" spans="1:6" s="129" customFormat="1" ht="14.25" x14ac:dyDescent="0.2">
      <c r="A19" s="137">
        <v>25</v>
      </c>
      <c r="B19" s="126" t="s">
        <v>234</v>
      </c>
      <c r="C19" s="127">
        <v>160</v>
      </c>
      <c r="D19" s="128" t="e">
        <f>#REF!</f>
        <v>#REF!</v>
      </c>
      <c r="E19" s="128" t="e">
        <f t="shared" ref="E19" si="18">D19*0.2</f>
        <v>#REF!</v>
      </c>
      <c r="F19" s="128" t="e">
        <f t="shared" ref="F19" si="19">D19+E19</f>
        <v>#REF!</v>
      </c>
    </row>
    <row r="20" spans="1:6" s="129" customFormat="1" ht="14.25" x14ac:dyDescent="0.2">
      <c r="A20" s="137">
        <v>12</v>
      </c>
      <c r="B20" s="126" t="s">
        <v>193</v>
      </c>
      <c r="C20" s="127">
        <v>161</v>
      </c>
      <c r="D20" s="128" t="e">
        <f>#REF!</f>
        <v>#REF!</v>
      </c>
      <c r="E20" s="128" t="e">
        <f>D20*0.2</f>
        <v>#REF!</v>
      </c>
      <c r="F20" s="128" t="e">
        <f>D20+E20</f>
        <v>#REF!</v>
      </c>
    </row>
    <row r="21" spans="1:6" s="129" customFormat="1" ht="14.25" x14ac:dyDescent="0.2">
      <c r="A21" s="137">
        <v>22</v>
      </c>
      <c r="B21" s="126" t="s">
        <v>222</v>
      </c>
      <c r="C21" s="127">
        <v>87</v>
      </c>
      <c r="D21" s="128" t="e">
        <f>#REF!</f>
        <v>#REF!</v>
      </c>
      <c r="E21" s="128" t="e">
        <f t="shared" ref="E21" si="20">D21*0.2</f>
        <v>#REF!</v>
      </c>
      <c r="F21" s="128" t="e">
        <f t="shared" ref="F21" si="21">D21+E21</f>
        <v>#REF!</v>
      </c>
    </row>
    <row r="22" spans="1:6" s="129" customFormat="1" ht="14.25" x14ac:dyDescent="0.2">
      <c r="A22" s="137">
        <v>18</v>
      </c>
      <c r="B22" s="126" t="s">
        <v>209</v>
      </c>
      <c r="C22" s="127">
        <v>109</v>
      </c>
      <c r="D22" s="128" t="e">
        <f>#REF!</f>
        <v>#REF!</v>
      </c>
      <c r="E22" s="128" t="e">
        <f t="shared" ref="E22" si="22">D22*0.2</f>
        <v>#REF!</v>
      </c>
      <c r="F22" s="128" t="e">
        <f t="shared" ref="F22" si="23">D22+E22</f>
        <v>#REF!</v>
      </c>
    </row>
    <row r="23" spans="1:6" s="132" customFormat="1" ht="14.25" x14ac:dyDescent="0.2">
      <c r="A23" s="136"/>
      <c r="B23" s="130"/>
      <c r="C23" s="131"/>
      <c r="D23" s="131"/>
      <c r="E23" s="131"/>
      <c r="F23" s="131"/>
    </row>
    <row r="24" spans="1:6" s="129" customFormat="1" ht="28.5" x14ac:dyDescent="0.2">
      <c r="A24" s="137">
        <v>21</v>
      </c>
      <c r="B24" s="126" t="s">
        <v>227</v>
      </c>
      <c r="C24" s="127">
        <v>210</v>
      </c>
      <c r="D24" s="128" t="e">
        <f>#REF!</f>
        <v>#REF!</v>
      </c>
      <c r="E24" s="128" t="e">
        <f t="shared" ref="E24:E30" si="24">D24*0.2</f>
        <v>#REF!</v>
      </c>
      <c r="F24" s="128" t="e">
        <f t="shared" ref="F24:F30" si="25">D24+E24</f>
        <v>#REF!</v>
      </c>
    </row>
    <row r="25" spans="1:6" s="129" customFormat="1" ht="28.5" x14ac:dyDescent="0.2">
      <c r="A25" s="137">
        <v>13</v>
      </c>
      <c r="B25" s="126" t="s">
        <v>194</v>
      </c>
      <c r="C25" s="127">
        <v>712</v>
      </c>
      <c r="D25" s="128" t="e">
        <f>#REF!</f>
        <v>#REF!</v>
      </c>
      <c r="E25" s="128" t="e">
        <f t="shared" si="24"/>
        <v>#REF!</v>
      </c>
      <c r="F25" s="128" t="e">
        <f t="shared" si="25"/>
        <v>#REF!</v>
      </c>
    </row>
    <row r="26" spans="1:6" s="129" customFormat="1" ht="14.25" x14ac:dyDescent="0.2">
      <c r="A26" s="137">
        <v>10</v>
      </c>
      <c r="B26" s="126" t="s">
        <v>191</v>
      </c>
      <c r="C26" s="127">
        <v>173</v>
      </c>
      <c r="D26" s="128" t="e">
        <f>#REF!</f>
        <v>#REF!</v>
      </c>
      <c r="E26" s="128" t="e">
        <f t="shared" si="24"/>
        <v>#REF!</v>
      </c>
      <c r="F26" s="128" t="e">
        <f t="shared" si="25"/>
        <v>#REF!</v>
      </c>
    </row>
    <row r="27" spans="1:6" s="129" customFormat="1" ht="14.25" x14ac:dyDescent="0.2">
      <c r="A27" s="137">
        <v>14</v>
      </c>
      <c r="B27" s="126" t="s">
        <v>196</v>
      </c>
      <c r="C27" s="127">
        <v>115</v>
      </c>
      <c r="D27" s="128" t="e">
        <f>#REF!</f>
        <v>#REF!</v>
      </c>
      <c r="E27" s="128" t="e">
        <f t="shared" si="24"/>
        <v>#REF!</v>
      </c>
      <c r="F27" s="128" t="e">
        <f t="shared" si="25"/>
        <v>#REF!</v>
      </c>
    </row>
    <row r="28" spans="1:6" s="129" customFormat="1" ht="28.5" x14ac:dyDescent="0.2">
      <c r="A28" s="137">
        <v>36</v>
      </c>
      <c r="B28" s="126" t="s">
        <v>294</v>
      </c>
      <c r="C28" s="127">
        <v>68</v>
      </c>
      <c r="D28" s="128" t="e">
        <f>#REF!</f>
        <v>#REF!</v>
      </c>
      <c r="E28" s="128" t="e">
        <f t="shared" si="24"/>
        <v>#REF!</v>
      </c>
      <c r="F28" s="128" t="e">
        <f t="shared" si="25"/>
        <v>#REF!</v>
      </c>
    </row>
    <row r="29" spans="1:6" s="129" customFormat="1" ht="19.5" customHeight="1" x14ac:dyDescent="0.2">
      <c r="A29" s="137">
        <v>15</v>
      </c>
      <c r="B29" s="126" t="s">
        <v>205</v>
      </c>
      <c r="C29" s="127">
        <v>585</v>
      </c>
      <c r="D29" s="128" t="e">
        <f>#REF!</f>
        <v>#REF!</v>
      </c>
      <c r="E29" s="128" t="e">
        <f t="shared" si="24"/>
        <v>#REF!</v>
      </c>
      <c r="F29" s="128" t="e">
        <f t="shared" si="25"/>
        <v>#REF!</v>
      </c>
    </row>
    <row r="30" spans="1:6" s="129" customFormat="1" ht="28.5" x14ac:dyDescent="0.2">
      <c r="A30" s="137">
        <v>37</v>
      </c>
      <c r="B30" s="126" t="s">
        <v>295</v>
      </c>
      <c r="C30" s="127">
        <v>65</v>
      </c>
      <c r="D30" s="128" t="e">
        <f>#REF!</f>
        <v>#REF!</v>
      </c>
      <c r="E30" s="128" t="e">
        <f t="shared" si="24"/>
        <v>#REF!</v>
      </c>
      <c r="F30" s="128" t="e">
        <f t="shared" si="25"/>
        <v>#REF!</v>
      </c>
    </row>
    <row r="31" spans="1:6" s="129" customFormat="1" ht="14.25" x14ac:dyDescent="0.2">
      <c r="A31" s="137">
        <v>20</v>
      </c>
      <c r="B31" s="126" t="s">
        <v>215</v>
      </c>
      <c r="C31" s="127">
        <v>71</v>
      </c>
      <c r="D31" s="128" t="e">
        <f>#REF!</f>
        <v>#REF!</v>
      </c>
      <c r="E31" s="128" t="e">
        <f t="shared" ref="E31" si="26">D31*0.2</f>
        <v>#REF!</v>
      </c>
      <c r="F31" s="128" t="e">
        <f t="shared" ref="F31" si="27">D31+E31</f>
        <v>#REF!</v>
      </c>
    </row>
    <row r="32" spans="1:6" s="129" customFormat="1" ht="28.5" x14ac:dyDescent="0.2">
      <c r="A32" s="137">
        <v>4</v>
      </c>
      <c r="B32" s="126" t="s">
        <v>291</v>
      </c>
      <c r="C32" s="127">
        <v>460</v>
      </c>
      <c r="D32" s="128" t="e">
        <f>#REF!</f>
        <v>#REF!</v>
      </c>
      <c r="E32" s="128" t="e">
        <f>D32*0.2</f>
        <v>#REF!</v>
      </c>
      <c r="F32" s="128" t="e">
        <f>D32+E32</f>
        <v>#REF!</v>
      </c>
    </row>
    <row r="33" spans="1:6" s="129" customFormat="1" ht="14.25" x14ac:dyDescent="0.2">
      <c r="A33" s="137">
        <v>17</v>
      </c>
      <c r="B33" s="126" t="s">
        <v>207</v>
      </c>
      <c r="C33" s="127">
        <v>110</v>
      </c>
      <c r="D33" s="128" t="e">
        <f>#REF!</f>
        <v>#REF!</v>
      </c>
      <c r="E33" s="128" t="e">
        <f>D33*0.2</f>
        <v>#REF!</v>
      </c>
      <c r="F33" s="128" t="e">
        <f>D33+E33</f>
        <v>#REF!</v>
      </c>
    </row>
    <row r="34" spans="1:6" s="129" customFormat="1" ht="14.25" x14ac:dyDescent="0.2">
      <c r="A34" s="137">
        <v>19</v>
      </c>
      <c r="B34" s="126" t="s">
        <v>212</v>
      </c>
      <c r="C34" s="127">
        <v>204</v>
      </c>
      <c r="D34" s="128" t="e">
        <f>#REF!</f>
        <v>#REF!</v>
      </c>
      <c r="E34" s="128" t="e">
        <f t="shared" ref="E34" si="28">D34*0.2</f>
        <v>#REF!</v>
      </c>
      <c r="F34" s="128" t="e">
        <f t="shared" ref="F34" si="29">D34+E34</f>
        <v>#REF!</v>
      </c>
    </row>
    <row r="35" spans="1:6" s="132" customFormat="1" ht="14.25" x14ac:dyDescent="0.2">
      <c r="A35" s="136"/>
      <c r="B35" s="130"/>
      <c r="C35" s="131"/>
      <c r="D35" s="131"/>
      <c r="E35" s="131"/>
      <c r="F35" s="131"/>
    </row>
    <row r="36" spans="1:6" s="129" customFormat="1" ht="14.25" x14ac:dyDescent="0.2">
      <c r="A36" s="137">
        <v>6</v>
      </c>
      <c r="B36" s="126" t="s">
        <v>186</v>
      </c>
      <c r="C36" s="127">
        <v>78</v>
      </c>
      <c r="D36" s="128" t="e">
        <f>#REF!</f>
        <v>#REF!</v>
      </c>
      <c r="E36" s="128" t="e">
        <f>D36*0.2</f>
        <v>#REF!</v>
      </c>
      <c r="F36" s="128" t="e">
        <f>D36+E36</f>
        <v>#REF!</v>
      </c>
    </row>
    <row r="37" spans="1:6" s="129" customFormat="1" ht="28.5" x14ac:dyDescent="0.2">
      <c r="A37" s="137">
        <v>3</v>
      </c>
      <c r="B37" s="126" t="s">
        <v>184</v>
      </c>
      <c r="C37" s="127">
        <v>374</v>
      </c>
      <c r="D37" s="128" t="e">
        <f>#REF!</f>
        <v>#REF!</v>
      </c>
      <c r="E37" s="128" t="e">
        <f>D37*0.2</f>
        <v>#REF!</v>
      </c>
      <c r="F37" s="128" t="e">
        <f>D37+E37</f>
        <v>#REF!</v>
      </c>
    </row>
    <row r="38" spans="1:6" s="141" customFormat="1" ht="14.25" x14ac:dyDescent="0.2">
      <c r="A38" s="137">
        <v>16</v>
      </c>
      <c r="B38" s="126" t="s">
        <v>203</v>
      </c>
      <c r="C38" s="127">
        <v>90</v>
      </c>
      <c r="D38" s="128">
        <f>'1-I'!G45</f>
        <v>0</v>
      </c>
      <c r="E38" s="128">
        <f>D38*0.2</f>
        <v>0</v>
      </c>
      <c r="F38" s="128">
        <f>D38+E38</f>
        <v>0</v>
      </c>
    </row>
    <row r="39" spans="1:6" s="141" customFormat="1" ht="28.5" x14ac:dyDescent="0.2">
      <c r="A39" s="137">
        <v>37</v>
      </c>
      <c r="B39" s="126" t="s">
        <v>296</v>
      </c>
      <c r="C39" s="127">
        <v>71</v>
      </c>
      <c r="D39" s="128">
        <f>'2-I'!G43</f>
        <v>0</v>
      </c>
      <c r="E39" s="128">
        <f t="shared" ref="E39" si="30">D39*0.2</f>
        <v>0</v>
      </c>
      <c r="F39" s="128">
        <f t="shared" ref="F39" si="31">D39+E39</f>
        <v>0</v>
      </c>
    </row>
    <row r="40" spans="1:6" s="129" customFormat="1" ht="14.25" x14ac:dyDescent="0.2">
      <c r="A40" s="137">
        <v>5</v>
      </c>
      <c r="B40" s="126" t="s">
        <v>185</v>
      </c>
      <c r="C40" s="127">
        <v>59</v>
      </c>
      <c r="D40" s="128" t="e">
        <f>#REF!</f>
        <v>#REF!</v>
      </c>
      <c r="E40" s="128" t="e">
        <f>D40*0.2</f>
        <v>#REF!</v>
      </c>
      <c r="F40" s="128" t="e">
        <f>D40+E40</f>
        <v>#REF!</v>
      </c>
    </row>
    <row r="41" spans="1:6" s="129" customFormat="1" ht="28.5" x14ac:dyDescent="0.2">
      <c r="A41" s="137">
        <v>9</v>
      </c>
      <c r="B41" s="126" t="s">
        <v>189</v>
      </c>
      <c r="C41" s="127">
        <v>35</v>
      </c>
      <c r="D41" s="128" t="e">
        <f>#REF!</f>
        <v>#REF!</v>
      </c>
      <c r="E41" s="128" t="e">
        <f>D41*0.2</f>
        <v>#REF!</v>
      </c>
      <c r="F41" s="128" t="e">
        <f>D41+E41</f>
        <v>#REF!</v>
      </c>
    </row>
    <row r="42" spans="1:6" s="129" customFormat="1" ht="14.25" x14ac:dyDescent="0.2">
      <c r="A42" s="137">
        <v>8</v>
      </c>
      <c r="B42" s="126" t="s">
        <v>188</v>
      </c>
      <c r="C42" s="127">
        <v>293</v>
      </c>
      <c r="D42" s="128" t="e">
        <f>#REF!</f>
        <v>#REF!</v>
      </c>
      <c r="E42" s="128" t="e">
        <f>D42*0.2</f>
        <v>#REF!</v>
      </c>
      <c r="F42" s="128" t="e">
        <f>D42+E42</f>
        <v>#REF!</v>
      </c>
    </row>
    <row r="43" spans="1:6" s="132" customFormat="1" ht="14.25" x14ac:dyDescent="0.2">
      <c r="A43" s="136"/>
      <c r="B43" s="130"/>
      <c r="C43" s="131"/>
      <c r="D43" s="131"/>
      <c r="E43" s="131"/>
      <c r="F43" s="131"/>
    </row>
    <row r="44" spans="1:6" s="129" customFormat="1" ht="42.75" x14ac:dyDescent="0.2">
      <c r="A44" s="137">
        <v>26</v>
      </c>
      <c r="B44" s="126" t="s">
        <v>289</v>
      </c>
      <c r="C44" s="127">
        <v>489</v>
      </c>
      <c r="D44" s="128" t="e">
        <f>#REF!</f>
        <v>#REF!</v>
      </c>
      <c r="E44" s="128" t="e">
        <f t="shared" ref="E44" si="32">D44*0.2</f>
        <v>#REF!</v>
      </c>
      <c r="F44" s="128" t="e">
        <f t="shared" ref="F44" si="33">D44+E44</f>
        <v>#REF!</v>
      </c>
    </row>
    <row r="45" spans="1:6" s="129" customFormat="1" ht="14.25" x14ac:dyDescent="0.2">
      <c r="A45" s="137">
        <v>2</v>
      </c>
      <c r="B45" s="126" t="s">
        <v>183</v>
      </c>
      <c r="C45" s="127">
        <v>79</v>
      </c>
      <c r="D45" s="128" t="e">
        <f>#REF!</f>
        <v>#REF!</v>
      </c>
      <c r="E45" s="128" t="e">
        <f t="shared" ref="E45:E48" si="34">D45*0.2</f>
        <v>#REF!</v>
      </c>
      <c r="F45" s="128" t="e">
        <f t="shared" ref="F45:F48" si="35">D45+E45</f>
        <v>#REF!</v>
      </c>
    </row>
    <row r="46" spans="1:6" s="129" customFormat="1" ht="14.25" x14ac:dyDescent="0.2">
      <c r="A46" s="137">
        <v>1</v>
      </c>
      <c r="B46" s="126" t="s">
        <v>182</v>
      </c>
      <c r="C46" s="127">
        <v>188</v>
      </c>
      <c r="D46" s="128" t="e">
        <f>#REF!</f>
        <v>#REF!</v>
      </c>
      <c r="E46" s="128" t="e">
        <f>D46*0.2</f>
        <v>#REF!</v>
      </c>
      <c r="F46" s="128" t="e">
        <f>D46+E46</f>
        <v>#REF!</v>
      </c>
    </row>
    <row r="47" spans="1:6" s="129" customFormat="1" ht="28.5" x14ac:dyDescent="0.2">
      <c r="A47" s="137">
        <v>7</v>
      </c>
      <c r="B47" s="126" t="s">
        <v>187</v>
      </c>
      <c r="C47" s="127">
        <v>332</v>
      </c>
      <c r="D47" s="128" t="e">
        <f>#REF!</f>
        <v>#REF!</v>
      </c>
      <c r="E47" s="128" t="e">
        <f t="shared" si="34"/>
        <v>#REF!</v>
      </c>
      <c r="F47" s="128" t="e">
        <f t="shared" si="35"/>
        <v>#REF!</v>
      </c>
    </row>
    <row r="48" spans="1:6" s="129" customFormat="1" ht="14.25" x14ac:dyDescent="0.2">
      <c r="A48" s="137">
        <v>11</v>
      </c>
      <c r="B48" s="126" t="s">
        <v>192</v>
      </c>
      <c r="C48" s="127">
        <v>124</v>
      </c>
      <c r="D48" s="128" t="e">
        <f>#REF!</f>
        <v>#REF!</v>
      </c>
      <c r="E48" s="128" t="e">
        <f t="shared" si="34"/>
        <v>#REF!</v>
      </c>
      <c r="F48" s="128" t="e">
        <f t="shared" si="35"/>
        <v>#REF!</v>
      </c>
    </row>
    <row r="49" spans="1:7" ht="13.5" thickBot="1" x14ac:dyDescent="0.25">
      <c r="A49" s="138"/>
      <c r="B49" s="42"/>
      <c r="C49" s="42"/>
      <c r="D49" s="98"/>
      <c r="E49" s="98"/>
      <c r="F49" s="98"/>
    </row>
    <row r="50" spans="1:7" ht="16.5" thickBot="1" x14ac:dyDescent="0.25">
      <c r="A50" s="139"/>
      <c r="B50" s="99" t="s">
        <v>228</v>
      </c>
      <c r="C50" s="122">
        <f>SUM(C40:C48)</f>
        <v>1599</v>
      </c>
      <c r="D50" s="100" t="e">
        <f>SUM(D40:D48)</f>
        <v>#REF!</v>
      </c>
      <c r="E50" s="101" t="e">
        <f>SUM(E40:E48)</f>
        <v>#REF!</v>
      </c>
      <c r="F50" s="102" t="e">
        <f>SUM(F40:F48)</f>
        <v>#REF!</v>
      </c>
      <c r="G50" s="103" t="e">
        <f>D50/C50</f>
        <v>#REF!</v>
      </c>
    </row>
    <row r="52" spans="1:7" x14ac:dyDescent="0.2">
      <c r="D52" s="104" t="s">
        <v>262</v>
      </c>
    </row>
    <row r="108" ht="12.75" customHeight="1" x14ac:dyDescent="0.2"/>
  </sheetData>
  <mergeCells count="4">
    <mergeCell ref="A1:F1"/>
    <mergeCell ref="B3:F3"/>
    <mergeCell ref="A5:A6"/>
    <mergeCell ref="B5:B6"/>
  </mergeCells>
  <pageMargins left="0.7" right="0.7" top="0.75" bottom="0.75" header="0.3" footer="0.3"/>
  <pageSetup paperSize="9" scale="8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6"/>
  <sheetViews>
    <sheetView view="pageBreakPreview" zoomScale="60" workbookViewId="0">
      <selection sqref="A1:XFD1048576"/>
    </sheetView>
  </sheetViews>
  <sheetFormatPr defaultColWidth="8.7109375" defaultRowHeight="15" x14ac:dyDescent="0.25"/>
  <cols>
    <col min="1" max="1" width="8.7109375" style="145"/>
    <col min="2" max="2" width="66.5703125" style="145" customWidth="1"/>
    <col min="3" max="3" width="42.85546875" style="145" customWidth="1"/>
    <col min="4" max="4" width="9.85546875" style="171" customWidth="1"/>
    <col min="5" max="5" width="16" style="165" customWidth="1"/>
    <col min="6" max="6" width="2.42578125" style="145" customWidth="1"/>
    <col min="7" max="7" width="13.42578125" style="145" bestFit="1" customWidth="1"/>
    <col min="8" max="8" width="16.140625" style="145" customWidth="1"/>
    <col min="9" max="16384" width="8.7109375" style="145"/>
  </cols>
  <sheetData>
    <row r="1" spans="1:7" x14ac:dyDescent="0.25">
      <c r="A1" s="144" t="s">
        <v>304</v>
      </c>
      <c r="B1" s="747" t="s">
        <v>305</v>
      </c>
      <c r="C1" s="747"/>
      <c r="D1" s="747"/>
      <c r="E1" s="747"/>
    </row>
    <row r="2" spans="1:7" s="146" customFormat="1" ht="8.25" x14ac:dyDescent="0.15">
      <c r="D2" s="169"/>
      <c r="E2" s="147"/>
    </row>
    <row r="3" spans="1:7" ht="18.75" x14ac:dyDescent="0.3">
      <c r="A3" s="748" t="s">
        <v>306</v>
      </c>
      <c r="B3" s="748"/>
      <c r="C3" s="748"/>
      <c r="D3" s="748"/>
      <c r="E3" s="748"/>
    </row>
    <row r="4" spans="1:7" ht="18.75" x14ac:dyDescent="0.3">
      <c r="A4" s="749" t="s">
        <v>307</v>
      </c>
      <c r="B4" s="749"/>
      <c r="C4" s="749"/>
      <c r="D4" s="749"/>
      <c r="E4" s="749"/>
    </row>
    <row r="5" spans="1:7" s="149" customFormat="1" ht="9" thickBot="1" x14ac:dyDescent="0.2">
      <c r="A5" s="148"/>
      <c r="B5" s="148"/>
      <c r="C5" s="148"/>
      <c r="D5" s="167"/>
      <c r="E5" s="148"/>
    </row>
    <row r="6" spans="1:7" ht="16.5" thickTop="1" thickBot="1" x14ac:dyDescent="0.3">
      <c r="A6" s="750" t="s">
        <v>75</v>
      </c>
      <c r="B6" s="750" t="s">
        <v>308</v>
      </c>
      <c r="C6" s="750" t="s">
        <v>309</v>
      </c>
      <c r="D6" s="168" t="s">
        <v>176</v>
      </c>
      <c r="E6" s="150" t="s">
        <v>310</v>
      </c>
    </row>
    <row r="7" spans="1:7" ht="16.5" thickTop="1" thickBot="1" x14ac:dyDescent="0.3">
      <c r="A7" s="751"/>
      <c r="B7" s="751"/>
      <c r="C7" s="751"/>
      <c r="D7" s="186" t="s">
        <v>311</v>
      </c>
      <c r="E7" s="187" t="s">
        <v>312</v>
      </c>
    </row>
    <row r="8" spans="1:7" s="151" customFormat="1" ht="16.5" thickBot="1" x14ac:dyDescent="0.3">
      <c r="A8" s="752" t="s">
        <v>313</v>
      </c>
      <c r="B8" s="753"/>
      <c r="C8" s="753"/>
      <c r="D8" s="753"/>
      <c r="E8" s="754"/>
    </row>
    <row r="9" spans="1:7" s="197" customFormat="1" x14ac:dyDescent="0.25">
      <c r="A9" s="200" t="s">
        <v>314</v>
      </c>
      <c r="B9" s="201" t="s">
        <v>383</v>
      </c>
      <c r="C9" s="202" t="s">
        <v>384</v>
      </c>
      <c r="D9" s="196">
        <v>90</v>
      </c>
      <c r="E9" s="188">
        <f>'1-I'!G45</f>
        <v>0</v>
      </c>
      <c r="G9" s="199">
        <f>E9</f>
        <v>0</v>
      </c>
    </row>
    <row r="10" spans="1:7" s="197" customFormat="1" ht="24" x14ac:dyDescent="0.25">
      <c r="A10" s="203" t="s">
        <v>317</v>
      </c>
      <c r="B10" s="204" t="s">
        <v>383</v>
      </c>
      <c r="C10" s="205" t="s">
        <v>405</v>
      </c>
      <c r="D10" s="198">
        <v>71</v>
      </c>
      <c r="E10" s="155">
        <f>'2-I'!G43</f>
        <v>0</v>
      </c>
      <c r="G10" s="199">
        <f t="shared" ref="G10:G11" si="0">E10</f>
        <v>0</v>
      </c>
    </row>
    <row r="11" spans="1:7" s="197" customFormat="1" x14ac:dyDescent="0.25">
      <c r="A11" s="203" t="s">
        <v>320</v>
      </c>
      <c r="B11" s="204" t="s">
        <v>315</v>
      </c>
      <c r="C11" s="205" t="s">
        <v>316</v>
      </c>
      <c r="D11" s="198">
        <v>231</v>
      </c>
      <c r="E11" s="155" t="e">
        <f>'3-I'!#REF!</f>
        <v>#REF!</v>
      </c>
      <c r="G11" s="199" t="e">
        <f t="shared" si="0"/>
        <v>#REF!</v>
      </c>
    </row>
    <row r="12" spans="1:7" x14ac:dyDescent="0.25">
      <c r="A12" s="152" t="s">
        <v>323</v>
      </c>
      <c r="B12" s="153" t="s">
        <v>318</v>
      </c>
      <c r="C12" s="154" t="s">
        <v>319</v>
      </c>
      <c r="D12" s="166">
        <v>288</v>
      </c>
      <c r="E12" s="155" t="e">
        <f>#REF!</f>
        <v>#REF!</v>
      </c>
    </row>
    <row r="13" spans="1:7" x14ac:dyDescent="0.25">
      <c r="A13" s="152" t="s">
        <v>326</v>
      </c>
      <c r="B13" s="153" t="s">
        <v>321</v>
      </c>
      <c r="C13" s="154" t="s">
        <v>322</v>
      </c>
      <c r="D13" s="166">
        <v>229</v>
      </c>
      <c r="E13" s="155" t="e">
        <f>#REF!</f>
        <v>#REF!</v>
      </c>
    </row>
    <row r="14" spans="1:7" s="197" customFormat="1" x14ac:dyDescent="0.25">
      <c r="A14" s="203" t="s">
        <v>329</v>
      </c>
      <c r="B14" s="204" t="s">
        <v>324</v>
      </c>
      <c r="C14" s="205" t="s">
        <v>325</v>
      </c>
      <c r="D14" s="198">
        <v>225</v>
      </c>
      <c r="E14" s="155">
        <f>'6-I'!G56</f>
        <v>0</v>
      </c>
      <c r="G14" s="199">
        <f>E14</f>
        <v>0</v>
      </c>
    </row>
    <row r="15" spans="1:7" x14ac:dyDescent="0.25">
      <c r="A15" s="152" t="s">
        <v>332</v>
      </c>
      <c r="B15" s="153" t="s">
        <v>327</v>
      </c>
      <c r="C15" s="154" t="s">
        <v>328</v>
      </c>
      <c r="D15" s="166">
        <v>234</v>
      </c>
      <c r="E15" s="155" t="e">
        <f>#REF!</f>
        <v>#REF!</v>
      </c>
    </row>
    <row r="16" spans="1:7" x14ac:dyDescent="0.25">
      <c r="A16" s="152" t="s">
        <v>335</v>
      </c>
      <c r="B16" s="153" t="s">
        <v>330</v>
      </c>
      <c r="C16" s="154" t="s">
        <v>331</v>
      </c>
      <c r="D16" s="166">
        <v>96</v>
      </c>
      <c r="E16" s="155" t="e">
        <f>#REF!</f>
        <v>#REF!</v>
      </c>
    </row>
    <row r="17" spans="1:10" x14ac:dyDescent="0.25">
      <c r="A17" s="152" t="s">
        <v>369</v>
      </c>
      <c r="B17" s="153" t="s">
        <v>333</v>
      </c>
      <c r="C17" s="154" t="s">
        <v>334</v>
      </c>
      <c r="D17" s="166">
        <v>124</v>
      </c>
      <c r="E17" s="155" t="e">
        <f>#REF!</f>
        <v>#REF!</v>
      </c>
    </row>
    <row r="18" spans="1:10" x14ac:dyDescent="0.25">
      <c r="A18" s="152" t="s">
        <v>372</v>
      </c>
      <c r="B18" s="153" t="s">
        <v>333</v>
      </c>
      <c r="C18" s="154" t="s">
        <v>336</v>
      </c>
      <c r="D18" s="166">
        <v>88</v>
      </c>
      <c r="E18" s="155" t="e">
        <f>#REF!</f>
        <v>#REF!</v>
      </c>
    </row>
    <row r="19" spans="1:10" s="146" customFormat="1" ht="9" thickBot="1" x14ac:dyDescent="0.2">
      <c r="D19" s="169"/>
      <c r="E19" s="147"/>
    </row>
    <row r="20" spans="1:10" s="157" customFormat="1" thickBot="1" x14ac:dyDescent="0.25">
      <c r="A20" s="755" t="s">
        <v>337</v>
      </c>
      <c r="B20" s="755"/>
      <c r="C20" s="756"/>
      <c r="D20" s="170">
        <f>SUM(D9:D18)</f>
        <v>1676</v>
      </c>
      <c r="E20" s="156" t="e">
        <f>SUM(E9:E18)</f>
        <v>#REF!</v>
      </c>
      <c r="G20" s="206" t="e">
        <f>G9+G10+G11+G14</f>
        <v>#REF!</v>
      </c>
      <c r="H20" s="206" t="e">
        <f>G20*1.2</f>
        <v>#REF!</v>
      </c>
      <c r="I20" s="157" t="s">
        <v>410</v>
      </c>
      <c r="J20" s="157" t="s">
        <v>411</v>
      </c>
    </row>
    <row r="21" spans="1:10" ht="15.75" thickBot="1" x14ac:dyDescent="0.3">
      <c r="H21" s="207" t="e">
        <f>0.01*H20</f>
        <v>#REF!</v>
      </c>
      <c r="I21" s="208" t="s">
        <v>410</v>
      </c>
      <c r="J21" s="208" t="s">
        <v>412</v>
      </c>
    </row>
    <row r="22" spans="1:10" ht="16.5" thickBot="1" x14ac:dyDescent="0.3">
      <c r="A22" s="752" t="s">
        <v>338</v>
      </c>
      <c r="B22" s="753"/>
      <c r="C22" s="753"/>
      <c r="D22" s="753"/>
      <c r="E22" s="754"/>
      <c r="H22" s="207" t="e">
        <f>0.02*H20</f>
        <v>#REF!</v>
      </c>
      <c r="I22" s="208" t="s">
        <v>410</v>
      </c>
      <c r="J22" s="208" t="s">
        <v>413</v>
      </c>
    </row>
    <row r="23" spans="1:10" x14ac:dyDescent="0.25">
      <c r="A23" s="179" t="s">
        <v>314</v>
      </c>
      <c r="B23" s="180" t="s">
        <v>339</v>
      </c>
      <c r="C23" s="181" t="s">
        <v>340</v>
      </c>
      <c r="D23" s="182">
        <v>111</v>
      </c>
      <c r="E23" s="183" t="e">
        <f>#REF!</f>
        <v>#REF!</v>
      </c>
    </row>
    <row r="24" spans="1:10" ht="15.75" x14ac:dyDescent="0.25">
      <c r="A24" s="152" t="s">
        <v>317</v>
      </c>
      <c r="B24" s="153" t="s">
        <v>341</v>
      </c>
      <c r="C24" s="154" t="s">
        <v>342</v>
      </c>
      <c r="D24" s="166">
        <v>220</v>
      </c>
      <c r="E24" s="155" t="e">
        <f>#REF!</f>
        <v>#REF!</v>
      </c>
      <c r="G24" s="195" t="s">
        <v>414</v>
      </c>
      <c r="H24" s="209" t="e">
        <f>H20+H21+H22</f>
        <v>#REF!</v>
      </c>
      <c r="I24" s="210" t="s">
        <v>410</v>
      </c>
    </row>
    <row r="25" spans="1:10" x14ac:dyDescent="0.25">
      <c r="A25" s="152" t="s">
        <v>320</v>
      </c>
      <c r="B25" s="153" t="s">
        <v>343</v>
      </c>
      <c r="C25" s="154" t="s">
        <v>344</v>
      </c>
      <c r="D25" s="166">
        <v>160</v>
      </c>
      <c r="E25" s="155" t="e">
        <f>#REF!</f>
        <v>#REF!</v>
      </c>
    </row>
    <row r="26" spans="1:10" x14ac:dyDescent="0.25">
      <c r="A26" s="152" t="s">
        <v>323</v>
      </c>
      <c r="B26" s="153" t="s">
        <v>345</v>
      </c>
      <c r="C26" s="154" t="s">
        <v>346</v>
      </c>
      <c r="D26" s="166">
        <v>161</v>
      </c>
      <c r="E26" s="155" t="e">
        <f>#REF!</f>
        <v>#REF!</v>
      </c>
    </row>
    <row r="27" spans="1:10" x14ac:dyDescent="0.25">
      <c r="A27" s="152" t="s">
        <v>326</v>
      </c>
      <c r="B27" s="153" t="s">
        <v>347</v>
      </c>
      <c r="C27" s="154" t="s">
        <v>348</v>
      </c>
      <c r="D27" s="166">
        <v>87</v>
      </c>
      <c r="E27" s="155" t="e">
        <f>#REF!</f>
        <v>#REF!</v>
      </c>
    </row>
    <row r="28" spans="1:10" x14ac:dyDescent="0.25">
      <c r="A28" s="152" t="s">
        <v>329</v>
      </c>
      <c r="B28" s="153" t="s">
        <v>349</v>
      </c>
      <c r="C28" s="154" t="s">
        <v>350</v>
      </c>
      <c r="D28" s="166">
        <v>109</v>
      </c>
      <c r="E28" s="155" t="e">
        <f>#REF!</f>
        <v>#REF!</v>
      </c>
    </row>
    <row r="29" spans="1:10" s="146" customFormat="1" ht="9" thickBot="1" x14ac:dyDescent="0.2">
      <c r="D29" s="169"/>
      <c r="E29" s="147"/>
    </row>
    <row r="30" spans="1:10" s="157" customFormat="1" thickBot="1" x14ac:dyDescent="0.25">
      <c r="A30" s="755" t="s">
        <v>351</v>
      </c>
      <c r="B30" s="755"/>
      <c r="C30" s="756"/>
      <c r="D30" s="170">
        <f>SUM(D23:D28)</f>
        <v>848</v>
      </c>
      <c r="E30" s="156" t="e">
        <f>SUM(E23:E28)</f>
        <v>#REF!</v>
      </c>
    </row>
    <row r="31" spans="1:10" ht="15.75" thickBot="1" x14ac:dyDescent="0.3"/>
    <row r="32" spans="1:10" ht="16.5" thickBot="1" x14ac:dyDescent="0.3">
      <c r="A32" s="752" t="s">
        <v>352</v>
      </c>
      <c r="B32" s="753"/>
      <c r="C32" s="753"/>
      <c r="D32" s="753"/>
      <c r="E32" s="754"/>
    </row>
    <row r="33" spans="1:5" x14ac:dyDescent="0.25">
      <c r="A33" s="179" t="s">
        <v>314</v>
      </c>
      <c r="B33" s="180" t="s">
        <v>353</v>
      </c>
      <c r="C33" s="181" t="s">
        <v>354</v>
      </c>
      <c r="D33" s="182">
        <v>210</v>
      </c>
      <c r="E33" s="185" t="e">
        <f>#REF!</f>
        <v>#REF!</v>
      </c>
    </row>
    <row r="34" spans="1:5" x14ac:dyDescent="0.25">
      <c r="A34" s="152" t="s">
        <v>317</v>
      </c>
      <c r="B34" s="153" t="s">
        <v>355</v>
      </c>
      <c r="C34" s="154" t="s">
        <v>356</v>
      </c>
      <c r="D34" s="166">
        <v>712</v>
      </c>
      <c r="E34" s="177" t="e">
        <f>#REF!</f>
        <v>#REF!</v>
      </c>
    </row>
    <row r="35" spans="1:5" x14ac:dyDescent="0.25">
      <c r="A35" s="152" t="s">
        <v>320</v>
      </c>
      <c r="B35" s="153" t="s">
        <v>357</v>
      </c>
      <c r="C35" s="154" t="s">
        <v>358</v>
      </c>
      <c r="D35" s="166">
        <v>173</v>
      </c>
      <c r="E35" s="177" t="e">
        <f>#REF!</f>
        <v>#REF!</v>
      </c>
    </row>
    <row r="36" spans="1:5" x14ac:dyDescent="0.25">
      <c r="A36" s="152" t="s">
        <v>323</v>
      </c>
      <c r="B36" s="153" t="s">
        <v>359</v>
      </c>
      <c r="C36" s="154" t="s">
        <v>360</v>
      </c>
      <c r="D36" s="166">
        <v>115</v>
      </c>
      <c r="E36" s="177" t="e">
        <f>#REF!</f>
        <v>#REF!</v>
      </c>
    </row>
    <row r="37" spans="1:5" s="176" customFormat="1" x14ac:dyDescent="0.25">
      <c r="A37" s="173" t="s">
        <v>326</v>
      </c>
      <c r="B37" s="174" t="s">
        <v>361</v>
      </c>
      <c r="C37" s="175" t="s">
        <v>362</v>
      </c>
      <c r="D37" s="166">
        <v>68</v>
      </c>
      <c r="E37" s="177" t="e">
        <f>#REF!</f>
        <v>#REF!</v>
      </c>
    </row>
    <row r="38" spans="1:5" x14ac:dyDescent="0.25">
      <c r="A38" s="152" t="s">
        <v>329</v>
      </c>
      <c r="B38" s="153" t="s">
        <v>363</v>
      </c>
      <c r="C38" s="154" t="s">
        <v>364</v>
      </c>
      <c r="D38" s="166">
        <v>585</v>
      </c>
      <c r="E38" s="177" t="e">
        <f>#REF!</f>
        <v>#REF!</v>
      </c>
    </row>
    <row r="39" spans="1:5" x14ac:dyDescent="0.25">
      <c r="A39" s="152" t="s">
        <v>332</v>
      </c>
      <c r="B39" s="153" t="s">
        <v>365</v>
      </c>
      <c r="C39" s="154" t="s">
        <v>366</v>
      </c>
      <c r="D39" s="166">
        <v>65</v>
      </c>
      <c r="E39" s="177" t="e">
        <f>#REF!</f>
        <v>#REF!</v>
      </c>
    </row>
    <row r="40" spans="1:5" x14ac:dyDescent="0.25">
      <c r="A40" s="152" t="s">
        <v>335</v>
      </c>
      <c r="B40" s="153" t="s">
        <v>367</v>
      </c>
      <c r="C40" s="154" t="s">
        <v>368</v>
      </c>
      <c r="D40" s="166">
        <v>71</v>
      </c>
      <c r="E40" s="177" t="e">
        <f>#REF!</f>
        <v>#REF!</v>
      </c>
    </row>
    <row r="41" spans="1:5" x14ac:dyDescent="0.25">
      <c r="A41" s="192" t="s">
        <v>369</v>
      </c>
      <c r="B41" s="190" t="s">
        <v>370</v>
      </c>
      <c r="C41" s="193" t="s">
        <v>371</v>
      </c>
      <c r="D41" s="194">
        <v>460</v>
      </c>
      <c r="E41" s="191" t="e">
        <f>#REF!</f>
        <v>#REF!</v>
      </c>
    </row>
    <row r="42" spans="1:5" x14ac:dyDescent="0.25">
      <c r="A42" s="152" t="s">
        <v>372</v>
      </c>
      <c r="B42" s="153" t="s">
        <v>373</v>
      </c>
      <c r="C42" s="154" t="s">
        <v>374</v>
      </c>
      <c r="D42" s="166">
        <v>110</v>
      </c>
      <c r="E42" s="177" t="e">
        <f>#REF!</f>
        <v>#REF!</v>
      </c>
    </row>
    <row r="43" spans="1:5" x14ac:dyDescent="0.25">
      <c r="A43" s="152" t="s">
        <v>375</v>
      </c>
      <c r="B43" s="153" t="s">
        <v>376</v>
      </c>
      <c r="C43" s="154" t="s">
        <v>377</v>
      </c>
      <c r="D43" s="166">
        <v>204</v>
      </c>
      <c r="E43" s="178" t="e">
        <f>#REF!</f>
        <v>#REF!</v>
      </c>
    </row>
    <row r="44" spans="1:5" s="146" customFormat="1" ht="9" thickBot="1" x14ac:dyDescent="0.2">
      <c r="D44" s="169"/>
      <c r="E44" s="147"/>
    </row>
    <row r="45" spans="1:5" s="157" customFormat="1" thickBot="1" x14ac:dyDescent="0.25">
      <c r="A45" s="755" t="s">
        <v>378</v>
      </c>
      <c r="B45" s="755"/>
      <c r="C45" s="756"/>
      <c r="D45" s="170">
        <f>SUM(D33:D43)</f>
        <v>2773</v>
      </c>
      <c r="E45" s="156" t="e">
        <f>SUM(E33:E43)</f>
        <v>#REF!</v>
      </c>
    </row>
    <row r="46" spans="1:5" ht="15.75" thickBot="1" x14ac:dyDescent="0.3"/>
    <row r="47" spans="1:5" ht="16.5" thickBot="1" x14ac:dyDescent="0.3">
      <c r="A47" s="752" t="s">
        <v>379</v>
      </c>
      <c r="B47" s="753"/>
      <c r="C47" s="753"/>
      <c r="D47" s="753"/>
      <c r="E47" s="754"/>
    </row>
    <row r="48" spans="1:5" x14ac:dyDescent="0.25">
      <c r="A48" s="179" t="s">
        <v>314</v>
      </c>
      <c r="B48" s="180" t="s">
        <v>373</v>
      </c>
      <c r="C48" s="181" t="s">
        <v>380</v>
      </c>
      <c r="D48" s="182">
        <v>78</v>
      </c>
      <c r="E48" s="183" t="e">
        <f>#REF!</f>
        <v>#REF!</v>
      </c>
    </row>
    <row r="49" spans="1:5" x14ac:dyDescent="0.25">
      <c r="A49" s="152" t="s">
        <v>317</v>
      </c>
      <c r="B49" s="153" t="s">
        <v>381</v>
      </c>
      <c r="C49" s="154" t="s">
        <v>382</v>
      </c>
      <c r="D49" s="166">
        <v>374</v>
      </c>
      <c r="E49" s="155" t="e">
        <f>#REF!</f>
        <v>#REF!</v>
      </c>
    </row>
    <row r="50" spans="1:5" x14ac:dyDescent="0.25">
      <c r="A50" s="152" t="s">
        <v>320</v>
      </c>
      <c r="B50" s="153" t="s">
        <v>385</v>
      </c>
      <c r="C50" s="154" t="s">
        <v>386</v>
      </c>
      <c r="D50" s="166">
        <v>59</v>
      </c>
      <c r="E50" s="155" t="e">
        <f>#REF!</f>
        <v>#REF!</v>
      </c>
    </row>
    <row r="51" spans="1:5" x14ac:dyDescent="0.25">
      <c r="A51" s="152" t="s">
        <v>323</v>
      </c>
      <c r="B51" s="153" t="s">
        <v>385</v>
      </c>
      <c r="C51" s="154" t="s">
        <v>387</v>
      </c>
      <c r="D51" s="166">
        <v>35</v>
      </c>
      <c r="E51" s="155" t="e">
        <f>#REF!</f>
        <v>#REF!</v>
      </c>
    </row>
    <row r="52" spans="1:5" x14ac:dyDescent="0.25">
      <c r="A52" s="152" t="s">
        <v>326</v>
      </c>
      <c r="B52" s="153" t="s">
        <v>388</v>
      </c>
      <c r="C52" s="154" t="s">
        <v>389</v>
      </c>
      <c r="D52" s="166">
        <v>293</v>
      </c>
      <c r="E52" s="155" t="e">
        <f>#REF!</f>
        <v>#REF!</v>
      </c>
    </row>
    <row r="53" spans="1:5" s="146" customFormat="1" ht="9" thickBot="1" x14ac:dyDescent="0.2">
      <c r="D53" s="169"/>
      <c r="E53" s="147"/>
    </row>
    <row r="54" spans="1:5" s="157" customFormat="1" thickBot="1" x14ac:dyDescent="0.25">
      <c r="A54" s="755" t="s">
        <v>390</v>
      </c>
      <c r="B54" s="755"/>
      <c r="C54" s="756"/>
      <c r="D54" s="170">
        <f>SUM(D48:D52)</f>
        <v>839</v>
      </c>
      <c r="E54" s="156" t="e">
        <f>SUM(E48:E52)</f>
        <v>#REF!</v>
      </c>
    </row>
    <row r="55" spans="1:5" ht="15.75" thickBot="1" x14ac:dyDescent="0.3"/>
    <row r="56" spans="1:5" ht="16.5" thickBot="1" x14ac:dyDescent="0.3">
      <c r="A56" s="752" t="s">
        <v>391</v>
      </c>
      <c r="B56" s="753"/>
      <c r="C56" s="753"/>
      <c r="D56" s="753"/>
      <c r="E56" s="754"/>
    </row>
    <row r="57" spans="1:5" x14ac:dyDescent="0.25">
      <c r="A57" s="179" t="s">
        <v>314</v>
      </c>
      <c r="B57" s="184" t="s">
        <v>392</v>
      </c>
      <c r="C57" s="181" t="s">
        <v>409</v>
      </c>
      <c r="D57" s="182">
        <v>242</v>
      </c>
      <c r="E57" s="759" t="e">
        <f>#REF!</f>
        <v>#REF!</v>
      </c>
    </row>
    <row r="58" spans="1:5" x14ac:dyDescent="0.25">
      <c r="A58" s="152" t="s">
        <v>317</v>
      </c>
      <c r="B58" s="153" t="s">
        <v>315</v>
      </c>
      <c r="C58" s="154" t="s">
        <v>393</v>
      </c>
      <c r="D58" s="166">
        <v>247</v>
      </c>
      <c r="E58" s="760"/>
    </row>
    <row r="59" spans="1:5" x14ac:dyDescent="0.25">
      <c r="A59" s="152" t="s">
        <v>320</v>
      </c>
      <c r="B59" s="153" t="s">
        <v>394</v>
      </c>
      <c r="C59" s="154" t="s">
        <v>395</v>
      </c>
      <c r="D59" s="166">
        <v>188</v>
      </c>
      <c r="E59" s="155" t="e">
        <f>#REF!</f>
        <v>#REF!</v>
      </c>
    </row>
    <row r="60" spans="1:5" x14ac:dyDescent="0.25">
      <c r="A60" s="152" t="s">
        <v>323</v>
      </c>
      <c r="B60" s="153" t="s">
        <v>394</v>
      </c>
      <c r="C60" s="154" t="s">
        <v>396</v>
      </c>
      <c r="D60" s="166">
        <v>79</v>
      </c>
      <c r="E60" s="155" t="e">
        <f>#REF!</f>
        <v>#REF!</v>
      </c>
    </row>
    <row r="61" spans="1:5" x14ac:dyDescent="0.25">
      <c r="A61" s="152" t="s">
        <v>326</v>
      </c>
      <c r="B61" s="153" t="s">
        <v>397</v>
      </c>
      <c r="C61" s="154" t="s">
        <v>398</v>
      </c>
      <c r="D61" s="166">
        <v>332</v>
      </c>
      <c r="E61" s="155" t="e">
        <f>#REF!</f>
        <v>#REF!</v>
      </c>
    </row>
    <row r="62" spans="1:5" x14ac:dyDescent="0.25">
      <c r="A62" s="152" t="s">
        <v>329</v>
      </c>
      <c r="B62" s="153" t="s">
        <v>399</v>
      </c>
      <c r="C62" s="154" t="s">
        <v>400</v>
      </c>
      <c r="D62" s="166">
        <v>124</v>
      </c>
      <c r="E62" s="155" t="e">
        <f>#REF!</f>
        <v>#REF!</v>
      </c>
    </row>
    <row r="63" spans="1:5" s="146" customFormat="1" ht="9" thickBot="1" x14ac:dyDescent="0.2">
      <c r="D63" s="169"/>
      <c r="E63" s="158"/>
    </row>
    <row r="64" spans="1:5" s="157" customFormat="1" thickBot="1" x14ac:dyDescent="0.25">
      <c r="A64" s="755" t="s">
        <v>401</v>
      </c>
      <c r="B64" s="755"/>
      <c r="C64" s="756"/>
      <c r="D64" s="170">
        <f>SUM(D57:D62)</f>
        <v>1212</v>
      </c>
      <c r="E64" s="156" t="e">
        <f>SUM(E57:E62)</f>
        <v>#REF!</v>
      </c>
    </row>
    <row r="65" spans="1:5" ht="15.75" thickBot="1" x14ac:dyDescent="0.3">
      <c r="A65" s="159"/>
      <c r="E65" s="160"/>
    </row>
    <row r="66" spans="1:5" s="157" customFormat="1" ht="17.25" thickTop="1" thickBot="1" x14ac:dyDescent="0.3">
      <c r="A66" s="761" t="s">
        <v>402</v>
      </c>
      <c r="B66" s="761"/>
      <c r="C66" s="762"/>
      <c r="D66" s="172">
        <f>D20+D30+D45+D54+D64</f>
        <v>7348</v>
      </c>
      <c r="E66" s="161" t="e">
        <f>E20+E30+E45+E54+E64</f>
        <v>#REF!</v>
      </c>
    </row>
    <row r="67" spans="1:5" s="146" customFormat="1" ht="9.75" thickTop="1" thickBot="1" x14ac:dyDescent="0.2">
      <c r="D67" s="169"/>
      <c r="E67" s="147"/>
    </row>
    <row r="68" spans="1:5" s="163" customFormat="1" ht="14.25" thickTop="1" thickBot="1" x14ac:dyDescent="0.25">
      <c r="A68" s="757" t="s">
        <v>403</v>
      </c>
      <c r="B68" s="757"/>
      <c r="C68" s="757"/>
      <c r="D68" s="757"/>
      <c r="E68" s="162" t="e">
        <f>0.2*E66</f>
        <v>#REF!</v>
      </c>
    </row>
    <row r="69" spans="1:5" s="146" customFormat="1" ht="9.75" thickTop="1" thickBot="1" x14ac:dyDescent="0.2">
      <c r="D69" s="169"/>
      <c r="E69" s="147"/>
    </row>
    <row r="70" spans="1:5" ht="17.25" thickTop="1" thickBot="1" x14ac:dyDescent="0.3">
      <c r="A70" s="758" t="s">
        <v>404</v>
      </c>
      <c r="B70" s="758"/>
      <c r="C70" s="758"/>
      <c r="D70" s="758"/>
      <c r="E70" s="164" t="e">
        <f>E66+E68</f>
        <v>#REF!</v>
      </c>
    </row>
    <row r="71" spans="1:5" ht="15.75" thickTop="1" x14ac:dyDescent="0.25"/>
    <row r="74" spans="1:5" x14ac:dyDescent="0.25">
      <c r="C74" s="145" t="s">
        <v>406</v>
      </c>
    </row>
    <row r="75" spans="1:5" x14ac:dyDescent="0.25">
      <c r="C75" s="157" t="s">
        <v>407</v>
      </c>
    </row>
    <row r="76" spans="1:5" x14ac:dyDescent="0.25">
      <c r="C76" s="189" t="s">
        <v>408</v>
      </c>
    </row>
  </sheetData>
  <mergeCells count="20">
    <mergeCell ref="A68:D68"/>
    <mergeCell ref="A70:D70"/>
    <mergeCell ref="E57:E58"/>
    <mergeCell ref="A45:C45"/>
    <mergeCell ref="A47:E47"/>
    <mergeCell ref="A54:C54"/>
    <mergeCell ref="A56:E56"/>
    <mergeCell ref="A64:C64"/>
    <mergeCell ref="A66:C66"/>
    <mergeCell ref="A8:E8"/>
    <mergeCell ref="A20:C20"/>
    <mergeCell ref="A22:E22"/>
    <mergeCell ref="A30:C30"/>
    <mergeCell ref="A32:E32"/>
    <mergeCell ref="B1:E1"/>
    <mergeCell ref="A3:E3"/>
    <mergeCell ref="A4:E4"/>
    <mergeCell ref="A6:A7"/>
    <mergeCell ref="B6:B7"/>
    <mergeCell ref="C6:C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9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AF37"/>
  <sheetViews>
    <sheetView view="pageBreakPreview" zoomScaleSheetLayoutView="100" workbookViewId="0">
      <pane ySplit="11" topLeftCell="A12" activePane="bottomLeft" state="frozen"/>
      <selection pane="bottomLeft" activeCell="B34" sqref="B34"/>
    </sheetView>
  </sheetViews>
  <sheetFormatPr defaultColWidth="8.7109375" defaultRowHeight="15" x14ac:dyDescent="0.25"/>
  <cols>
    <col min="1" max="1" width="21.85546875" style="145" customWidth="1"/>
    <col min="2" max="2" width="66.5703125" style="145" customWidth="1"/>
    <col min="3" max="3" width="42.85546875" style="145" customWidth="1"/>
    <col min="4" max="4" width="9.85546875" style="171" customWidth="1"/>
    <col min="5" max="5" width="16" style="165" customWidth="1"/>
    <col min="6" max="6" width="13.42578125" style="145" bestFit="1" customWidth="1"/>
    <col min="7" max="7" width="16.140625" style="145" customWidth="1"/>
    <col min="8" max="16384" width="8.7109375" style="145"/>
  </cols>
  <sheetData>
    <row r="1" spans="1:32" ht="18.75" x14ac:dyDescent="0.3">
      <c r="D1" s="764" t="s">
        <v>450</v>
      </c>
      <c r="E1" s="764"/>
    </row>
    <row r="3" spans="1:32" ht="15.75" x14ac:dyDescent="0.25">
      <c r="A3" s="645" t="s">
        <v>304</v>
      </c>
      <c r="B3" s="776" t="s">
        <v>418</v>
      </c>
      <c r="C3" s="776"/>
      <c r="D3" s="776"/>
      <c r="E3" s="776"/>
    </row>
    <row r="4" spans="1:32" s="297" customFormat="1" ht="15" customHeight="1" x14ac:dyDescent="0.2">
      <c r="A4" s="646" t="s">
        <v>437</v>
      </c>
      <c r="B4" s="649">
        <v>1</v>
      </c>
      <c r="C4" s="647"/>
      <c r="D4" s="298"/>
      <c r="E4" s="298"/>
      <c r="F4" s="298"/>
      <c r="G4" s="299"/>
      <c r="H4" s="295"/>
      <c r="I4" s="295"/>
      <c r="J4" s="295"/>
      <c r="K4" s="295"/>
      <c r="L4" s="295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</row>
    <row r="5" spans="1:32" s="146" customFormat="1" ht="8.25" x14ac:dyDescent="0.15">
      <c r="D5" s="169"/>
      <c r="E5" s="147"/>
    </row>
    <row r="6" spans="1:32" ht="18.75" x14ac:dyDescent="0.3">
      <c r="A6" s="748" t="s">
        <v>306</v>
      </c>
      <c r="B6" s="748"/>
      <c r="C6" s="748"/>
      <c r="D6" s="748"/>
      <c r="E6" s="748"/>
    </row>
    <row r="7" spans="1:32" ht="18.75" x14ac:dyDescent="0.3">
      <c r="A7" s="749" t="s">
        <v>307</v>
      </c>
      <c r="B7" s="749"/>
      <c r="C7" s="749"/>
      <c r="D7" s="749"/>
      <c r="E7" s="749"/>
    </row>
    <row r="8" spans="1:32" s="149" customFormat="1" ht="9" thickBot="1" x14ac:dyDescent="0.2">
      <c r="A8" s="148"/>
      <c r="B8" s="148"/>
      <c r="C8" s="148"/>
      <c r="D8" s="167"/>
      <c r="E8" s="148"/>
    </row>
    <row r="9" spans="1:32" ht="16.5" thickTop="1" thickBot="1" x14ac:dyDescent="0.3">
      <c r="A9" s="763" t="s">
        <v>455</v>
      </c>
      <c r="B9" s="763" t="s">
        <v>308</v>
      </c>
      <c r="C9" s="763" t="s">
        <v>309</v>
      </c>
      <c r="D9" s="168" t="s">
        <v>176</v>
      </c>
      <c r="E9" s="150" t="s">
        <v>435</v>
      </c>
    </row>
    <row r="10" spans="1:32" ht="16.5" thickTop="1" thickBot="1" x14ac:dyDescent="0.3">
      <c r="A10" s="763"/>
      <c r="B10" s="763"/>
      <c r="C10" s="763"/>
      <c r="D10" s="168" t="s">
        <v>311</v>
      </c>
      <c r="E10" s="150" t="s">
        <v>312</v>
      </c>
    </row>
    <row r="11" spans="1:32" s="648" customFormat="1" ht="17.25" thickTop="1" thickBot="1" x14ac:dyDescent="0.3">
      <c r="A11" s="773" t="s">
        <v>313</v>
      </c>
      <c r="B11" s="774"/>
      <c r="C11" s="774"/>
      <c r="D11" s="774"/>
      <c r="E11" s="775"/>
    </row>
    <row r="12" spans="1:32" s="197" customFormat="1" ht="15.75" x14ac:dyDescent="0.25">
      <c r="A12" s="654" t="s">
        <v>456</v>
      </c>
      <c r="B12" s="655" t="s">
        <v>383</v>
      </c>
      <c r="C12" s="654" t="s">
        <v>384</v>
      </c>
      <c r="D12" s="631">
        <v>90</v>
      </c>
      <c r="E12" s="629">
        <f>'1-I'!G45</f>
        <v>0</v>
      </c>
      <c r="F12" s="199"/>
    </row>
    <row r="13" spans="1:32" s="197" customFormat="1" ht="47.25" x14ac:dyDescent="0.25">
      <c r="A13" s="656" t="s">
        <v>457</v>
      </c>
      <c r="B13" s="657" t="s">
        <v>383</v>
      </c>
      <c r="C13" s="656" t="s">
        <v>405</v>
      </c>
      <c r="D13" s="632">
        <v>71</v>
      </c>
      <c r="E13" s="630">
        <f>'2-I'!G43</f>
        <v>0</v>
      </c>
      <c r="F13" s="199"/>
    </row>
    <row r="14" spans="1:32" s="197" customFormat="1" ht="15.75" x14ac:dyDescent="0.25">
      <c r="A14" s="656" t="s">
        <v>458</v>
      </c>
      <c r="B14" s="657" t="s">
        <v>315</v>
      </c>
      <c r="C14" s="656" t="s">
        <v>316</v>
      </c>
      <c r="D14" s="632">
        <v>231</v>
      </c>
      <c r="E14" s="630">
        <f>'3-I'!G49</f>
        <v>0</v>
      </c>
      <c r="F14" s="199"/>
    </row>
    <row r="15" spans="1:32" s="197" customFormat="1" x14ac:dyDescent="0.25">
      <c r="A15" s="223" t="s">
        <v>459</v>
      </c>
      <c r="B15" s="224" t="s">
        <v>324</v>
      </c>
      <c r="C15" s="225" t="s">
        <v>325</v>
      </c>
      <c r="D15" s="632">
        <v>225</v>
      </c>
      <c r="E15" s="630">
        <f>'6-I'!G56</f>
        <v>0</v>
      </c>
      <c r="F15" s="199"/>
    </row>
    <row r="16" spans="1:32" s="146" customFormat="1" ht="9" thickBot="1" x14ac:dyDescent="0.2">
      <c r="D16" s="169"/>
      <c r="E16" s="147"/>
    </row>
    <row r="17" spans="1:32" s="157" customFormat="1" thickBot="1" x14ac:dyDescent="0.25">
      <c r="A17" s="755" t="s">
        <v>415</v>
      </c>
      <c r="B17" s="755"/>
      <c r="C17" s="756"/>
      <c r="D17" s="633">
        <f>SUM(D12:D15)</f>
        <v>617</v>
      </c>
      <c r="E17" s="634">
        <f>E12+E13+E14+E15</f>
        <v>0</v>
      </c>
      <c r="F17" s="206"/>
      <c r="G17" s="206"/>
    </row>
    <row r="18" spans="1:32" s="218" customFormat="1" ht="7.5" thickBot="1" x14ac:dyDescent="0.2">
      <c r="A18" s="214"/>
      <c r="B18" s="214"/>
      <c r="C18" s="215"/>
      <c r="D18" s="216"/>
      <c r="E18" s="217"/>
      <c r="F18" s="219"/>
      <c r="G18" s="219"/>
    </row>
    <row r="19" spans="1:32" s="157" customFormat="1" thickBot="1" x14ac:dyDescent="0.25">
      <c r="A19" s="772" t="s">
        <v>452</v>
      </c>
      <c r="B19" s="772"/>
      <c r="C19" s="770" t="s">
        <v>451</v>
      </c>
      <c r="D19" s="771"/>
      <c r="E19" s="650">
        <f>0.05*E17</f>
        <v>0</v>
      </c>
      <c r="F19" s="206"/>
      <c r="G19" s="206"/>
    </row>
    <row r="20" spans="1:32" s="218" customFormat="1" ht="7.5" thickBot="1" x14ac:dyDescent="0.2">
      <c r="A20" s="214"/>
      <c r="B20" s="214"/>
      <c r="C20" s="215"/>
      <c r="D20" s="216"/>
      <c r="E20" s="217"/>
      <c r="F20" s="219"/>
      <c r="G20" s="219"/>
    </row>
    <row r="21" spans="1:32" s="157" customFormat="1" ht="16.5" thickBot="1" x14ac:dyDescent="0.3">
      <c r="A21" s="768" t="s">
        <v>453</v>
      </c>
      <c r="B21" s="768"/>
      <c r="C21" s="768"/>
      <c r="D21" s="768"/>
      <c r="E21" s="635">
        <f>E17+E19</f>
        <v>0</v>
      </c>
      <c r="F21" s="206"/>
      <c r="G21" s="206"/>
    </row>
    <row r="22" spans="1:32" s="157" customFormat="1" ht="14.25" x14ac:dyDescent="0.2">
      <c r="A22" s="211"/>
      <c r="B22" s="211"/>
      <c r="C22" s="212"/>
      <c r="D22" s="213"/>
      <c r="E22" s="220"/>
      <c r="F22" s="206"/>
      <c r="G22" s="206"/>
    </row>
    <row r="23" spans="1:32" x14ac:dyDescent="0.25">
      <c r="C23" s="769" t="s">
        <v>416</v>
      </c>
      <c r="D23" s="769"/>
      <c r="E23" s="636">
        <f>0.2*E21</f>
        <v>0</v>
      </c>
    </row>
    <row r="24" spans="1:32" ht="15.75" thickBot="1" x14ac:dyDescent="0.3"/>
    <row r="25" spans="1:32" s="157" customFormat="1" ht="16.5" thickBot="1" x14ac:dyDescent="0.3">
      <c r="A25" s="768" t="s">
        <v>454</v>
      </c>
      <c r="B25" s="768"/>
      <c r="C25" s="768"/>
      <c r="D25" s="768"/>
      <c r="E25" s="635">
        <f>E21+E23</f>
        <v>0</v>
      </c>
      <c r="F25" s="206"/>
      <c r="G25" s="206"/>
    </row>
    <row r="26" spans="1:32" s="157" customFormat="1" ht="15.75" x14ac:dyDescent="0.25">
      <c r="A26" s="221"/>
      <c r="B26" s="221"/>
      <c r="C26" s="221"/>
      <c r="D26" s="221"/>
      <c r="E26" s="222"/>
      <c r="F26" s="206"/>
      <c r="G26" s="206"/>
    </row>
    <row r="27" spans="1:32" s="418" customFormat="1" ht="15.75" x14ac:dyDescent="0.2">
      <c r="A27" s="643" t="s">
        <v>419</v>
      </c>
      <c r="B27" s="644" t="s">
        <v>420</v>
      </c>
      <c r="C27" s="637"/>
      <c r="D27" s="410"/>
      <c r="E27" s="410"/>
      <c r="F27" s="411"/>
      <c r="G27" s="412"/>
      <c r="H27" s="413"/>
      <c r="I27" s="413"/>
      <c r="J27" s="412"/>
      <c r="K27" s="414"/>
      <c r="L27" s="415"/>
      <c r="M27" s="413"/>
      <c r="N27" s="413"/>
      <c r="O27" s="413"/>
      <c r="P27" s="413"/>
      <c r="Q27" s="413"/>
      <c r="R27" s="416"/>
      <c r="S27" s="416"/>
      <c r="T27" s="417"/>
      <c r="U27" s="413"/>
      <c r="V27" s="413"/>
      <c r="W27" s="413"/>
      <c r="X27" s="413"/>
      <c r="Y27" s="413"/>
      <c r="Z27" s="413"/>
      <c r="AA27" s="413"/>
      <c r="AB27" s="413"/>
      <c r="AC27" s="413"/>
      <c r="AD27" s="413"/>
      <c r="AE27" s="413"/>
      <c r="AF27" s="413"/>
    </row>
    <row r="28" spans="1:32" s="292" customFormat="1" ht="60.6" customHeight="1" x14ac:dyDescent="0.2">
      <c r="A28" s="419"/>
      <c r="B28" s="419"/>
      <c r="C28" s="419"/>
      <c r="D28" s="419"/>
      <c r="E28" s="420"/>
      <c r="F28" s="421"/>
      <c r="G28" s="290"/>
      <c r="H28" s="291"/>
      <c r="I28" s="291"/>
      <c r="J28" s="290"/>
      <c r="K28" s="422"/>
      <c r="L28" s="423"/>
      <c r="M28" s="291"/>
      <c r="N28" s="291"/>
      <c r="O28" s="291"/>
      <c r="P28" s="291"/>
      <c r="Q28" s="291"/>
      <c r="R28" s="377"/>
      <c r="S28" s="377"/>
      <c r="T28" s="424"/>
      <c r="U28" s="291"/>
      <c r="V28" s="291"/>
      <c r="W28" s="291"/>
      <c r="X28" s="291"/>
      <c r="Y28" s="291"/>
      <c r="Z28" s="291"/>
      <c r="AA28" s="291"/>
      <c r="AB28" s="291"/>
      <c r="AC28" s="291"/>
      <c r="AD28" s="291"/>
      <c r="AE28" s="291"/>
      <c r="AF28" s="291"/>
    </row>
    <row r="29" spans="1:32" s="292" customFormat="1" ht="15" customHeight="1" x14ac:dyDescent="0.2">
      <c r="A29" s="419"/>
      <c r="B29" s="639" t="s">
        <v>421</v>
      </c>
      <c r="C29" s="651"/>
      <c r="D29" s="652"/>
      <c r="E29" s="652"/>
      <c r="F29" s="421"/>
      <c r="G29" s="290"/>
      <c r="H29" s="291"/>
      <c r="I29" s="291"/>
      <c r="J29" s="290"/>
      <c r="K29" s="422"/>
      <c r="L29" s="423"/>
      <c r="M29" s="291"/>
      <c r="N29" s="291"/>
      <c r="O29" s="291"/>
      <c r="P29" s="291"/>
      <c r="Q29" s="291"/>
      <c r="R29" s="377"/>
      <c r="S29" s="377"/>
      <c r="T29" s="424"/>
      <c r="U29" s="291"/>
      <c r="V29" s="291"/>
      <c r="W29" s="291"/>
      <c r="X29" s="291"/>
      <c r="Y29" s="291"/>
      <c r="Z29" s="291"/>
      <c r="AA29" s="291"/>
      <c r="AB29" s="291"/>
      <c r="AC29" s="291"/>
      <c r="AD29" s="291"/>
      <c r="AE29" s="291"/>
      <c r="AF29" s="291"/>
    </row>
    <row r="30" spans="1:32" s="292" customFormat="1" ht="14.25" x14ac:dyDescent="0.2">
      <c r="A30" s="419"/>
      <c r="B30" s="433"/>
      <c r="C30" s="653"/>
      <c r="D30" s="505"/>
      <c r="E30" s="506"/>
      <c r="F30" s="421"/>
      <c r="G30" s="290"/>
      <c r="H30" s="291"/>
      <c r="I30" s="291"/>
      <c r="J30" s="290"/>
      <c r="K30" s="422"/>
      <c r="L30" s="423"/>
      <c r="M30" s="291"/>
      <c r="N30" s="291"/>
      <c r="O30" s="291"/>
      <c r="P30" s="291"/>
      <c r="Q30" s="291"/>
      <c r="R30" s="377"/>
      <c r="S30" s="377"/>
      <c r="T30" s="424"/>
      <c r="U30" s="291"/>
      <c r="V30" s="291"/>
      <c r="W30" s="291"/>
      <c r="X30" s="291"/>
      <c r="Y30" s="291"/>
      <c r="Z30" s="291"/>
      <c r="AA30" s="291"/>
      <c r="AB30" s="291"/>
      <c r="AC30" s="291"/>
      <c r="AD30" s="291"/>
      <c r="AE30" s="291"/>
      <c r="AF30" s="291"/>
    </row>
    <row r="31" spans="1:32" s="405" customFormat="1" ht="14.25" x14ac:dyDescent="0.2">
      <c r="A31" s="638"/>
      <c r="B31" s="438"/>
      <c r="C31" s="651"/>
      <c r="D31" s="642"/>
      <c r="E31" s="642"/>
      <c r="G31" s="425"/>
      <c r="H31" s="426"/>
      <c r="I31" s="426"/>
      <c r="J31" s="427"/>
      <c r="K31" s="428"/>
      <c r="L31" s="429"/>
      <c r="M31" s="426"/>
      <c r="N31" s="426"/>
      <c r="O31" s="426"/>
      <c r="P31" s="426"/>
      <c r="Q31" s="426"/>
      <c r="R31" s="430"/>
      <c r="S31" s="430"/>
      <c r="T31" s="431"/>
      <c r="U31" s="426"/>
      <c r="V31" s="426"/>
      <c r="W31" s="426"/>
      <c r="X31" s="426"/>
      <c r="Y31" s="426"/>
      <c r="Z31" s="426"/>
      <c r="AA31" s="426"/>
      <c r="AB31" s="426"/>
      <c r="AC31" s="426"/>
      <c r="AD31" s="426"/>
      <c r="AE31" s="426"/>
      <c r="AF31" s="426"/>
    </row>
    <row r="32" spans="1:32" s="405" customFormat="1" ht="12.75" x14ac:dyDescent="0.2">
      <c r="A32" s="432"/>
      <c r="B32" s="433"/>
      <c r="C32" s="766" t="s">
        <v>422</v>
      </c>
      <c r="D32" s="766"/>
      <c r="E32" s="640"/>
      <c r="G32" s="437"/>
      <c r="H32" s="426"/>
      <c r="I32" s="426"/>
      <c r="J32" s="427"/>
      <c r="K32" s="428"/>
      <c r="L32" s="429"/>
      <c r="M32" s="426"/>
      <c r="N32" s="426"/>
      <c r="O32" s="426"/>
      <c r="P32" s="426"/>
      <c r="Q32" s="426"/>
      <c r="R32" s="430"/>
      <c r="S32" s="430"/>
      <c r="T32" s="431"/>
      <c r="U32" s="426"/>
      <c r="V32" s="426"/>
      <c r="W32" s="426"/>
      <c r="X32" s="426"/>
      <c r="Y32" s="426"/>
      <c r="Z32" s="426"/>
      <c r="AA32" s="426"/>
      <c r="AB32" s="426"/>
      <c r="AC32" s="426"/>
      <c r="AD32" s="426"/>
      <c r="AE32" s="426"/>
      <c r="AF32" s="426"/>
    </row>
    <row r="33" spans="1:32" s="405" customFormat="1" ht="12.75" x14ac:dyDescent="0.2">
      <c r="A33" s="432"/>
      <c r="B33" s="433"/>
      <c r="C33" s="653"/>
      <c r="D33" s="507"/>
      <c r="E33" s="508"/>
      <c r="G33" s="440"/>
      <c r="H33" s="426"/>
      <c r="I33" s="426"/>
      <c r="J33" s="427"/>
      <c r="K33" s="428"/>
      <c r="L33" s="429"/>
      <c r="M33" s="426"/>
      <c r="N33" s="426"/>
      <c r="O33" s="426"/>
      <c r="P33" s="426"/>
      <c r="Q33" s="426"/>
      <c r="R33" s="430"/>
      <c r="S33" s="430"/>
      <c r="T33" s="431"/>
      <c r="U33" s="426"/>
      <c r="V33" s="426"/>
      <c r="W33" s="426"/>
      <c r="X33" s="426"/>
      <c r="Y33" s="426"/>
      <c r="Z33" s="426"/>
      <c r="AA33" s="426"/>
      <c r="AB33" s="426"/>
      <c r="AC33" s="426"/>
      <c r="AD33" s="426"/>
      <c r="AE33" s="426"/>
      <c r="AF33" s="426"/>
    </row>
    <row r="34" spans="1:32" s="405" customFormat="1" ht="14.25" x14ac:dyDescent="0.2">
      <c r="A34" s="432"/>
      <c r="B34" s="438"/>
      <c r="C34" s="651"/>
      <c r="D34" s="765"/>
      <c r="E34" s="765"/>
      <c r="G34" s="441"/>
      <c r="H34" s="426"/>
      <c r="I34" s="426"/>
      <c r="J34" s="427"/>
      <c r="K34" s="428"/>
      <c r="L34" s="429"/>
      <c r="M34" s="426"/>
      <c r="N34" s="426"/>
      <c r="O34" s="426"/>
      <c r="P34" s="426"/>
      <c r="Q34" s="426"/>
      <c r="R34" s="430"/>
      <c r="S34" s="430"/>
      <c r="T34" s="431"/>
      <c r="U34" s="426"/>
      <c r="V34" s="426"/>
      <c r="W34" s="426"/>
      <c r="X34" s="426"/>
      <c r="Y34" s="426"/>
      <c r="Z34" s="426"/>
      <c r="AA34" s="426"/>
      <c r="AB34" s="426"/>
      <c r="AC34" s="426"/>
      <c r="AD34" s="426"/>
      <c r="AE34" s="426"/>
      <c r="AF34" s="426"/>
    </row>
    <row r="35" spans="1:32" s="405" customFormat="1" ht="12.75" x14ac:dyDescent="0.2">
      <c r="A35" s="432"/>
      <c r="B35" s="432"/>
      <c r="C35" s="767" t="s">
        <v>423</v>
      </c>
      <c r="D35" s="767"/>
      <c r="E35" s="641"/>
      <c r="G35" s="445"/>
      <c r="H35" s="426"/>
      <c r="I35" s="426"/>
      <c r="J35" s="427"/>
      <c r="K35" s="428"/>
      <c r="L35" s="429"/>
      <c r="M35" s="426"/>
      <c r="N35" s="426"/>
      <c r="O35" s="426"/>
      <c r="P35" s="426"/>
      <c r="Q35" s="426"/>
      <c r="R35" s="430"/>
      <c r="S35" s="430"/>
      <c r="T35" s="431"/>
      <c r="U35" s="426"/>
      <c r="V35" s="426"/>
      <c r="W35" s="426"/>
      <c r="X35" s="426"/>
      <c r="Y35" s="426"/>
      <c r="Z35" s="426"/>
      <c r="AA35" s="426"/>
      <c r="AB35" s="426"/>
      <c r="AC35" s="426"/>
      <c r="AD35" s="426"/>
      <c r="AE35" s="426"/>
      <c r="AF35" s="426"/>
    </row>
    <row r="36" spans="1:32" s="405" customFormat="1" ht="12.75" x14ac:dyDescent="0.2">
      <c r="A36" s="432"/>
      <c r="B36" s="432"/>
      <c r="G36" s="425"/>
      <c r="H36" s="426"/>
      <c r="I36" s="426"/>
      <c r="J36" s="427"/>
      <c r="K36" s="428"/>
      <c r="L36" s="429"/>
      <c r="M36" s="426"/>
      <c r="N36" s="426"/>
      <c r="O36" s="426"/>
      <c r="P36" s="426"/>
      <c r="Q36" s="426"/>
      <c r="R36" s="430"/>
      <c r="S36" s="430"/>
      <c r="T36" s="431"/>
      <c r="U36" s="426"/>
      <c r="V36" s="426"/>
      <c r="W36" s="426"/>
      <c r="X36" s="426"/>
      <c r="Y36" s="426"/>
      <c r="Z36" s="426"/>
      <c r="AA36" s="426"/>
      <c r="AB36" s="426"/>
      <c r="AC36" s="426"/>
      <c r="AD36" s="426"/>
      <c r="AE36" s="426"/>
      <c r="AF36" s="426"/>
    </row>
    <row r="37" spans="1:32" s="405" customFormat="1" ht="12.75" x14ac:dyDescent="0.2">
      <c r="G37" s="446"/>
      <c r="H37" s="447"/>
      <c r="I37" s="447"/>
      <c r="J37" s="427"/>
      <c r="K37" s="428"/>
      <c r="L37" s="429"/>
      <c r="M37" s="426"/>
      <c r="N37" s="426"/>
      <c r="O37" s="426"/>
      <c r="P37" s="426"/>
      <c r="Q37" s="426"/>
      <c r="R37" s="430"/>
      <c r="S37" s="430"/>
      <c r="T37" s="431"/>
      <c r="U37" s="426"/>
      <c r="V37" s="426"/>
      <c r="W37" s="426"/>
      <c r="X37" s="426"/>
      <c r="Y37" s="426"/>
      <c r="Z37" s="426"/>
      <c r="AA37" s="426"/>
      <c r="AB37" s="426"/>
      <c r="AC37" s="426"/>
      <c r="AD37" s="426"/>
      <c r="AE37" s="426"/>
      <c r="AF37" s="426"/>
    </row>
  </sheetData>
  <sheetProtection sheet="1" formatCells="0" formatColumns="0" formatRows="0" insertColumns="0" insertRows="0" insertHyperlinks="0" deleteColumns="0" deleteRows="0" sort="0" autoFilter="0" pivotTables="0"/>
  <protectedRanges>
    <protectedRange password="CF7A" sqref="E33 C32:C33 D34 C28 E27:E28 A27:B36 C30 D27:D31" name="Range1"/>
  </protectedRanges>
  <mergeCells count="17">
    <mergeCell ref="C35:D35"/>
    <mergeCell ref="A21:D21"/>
    <mergeCell ref="A25:D25"/>
    <mergeCell ref="C23:D23"/>
    <mergeCell ref="C19:D19"/>
    <mergeCell ref="A19:B19"/>
    <mergeCell ref="B9:B10"/>
    <mergeCell ref="C9:C10"/>
    <mergeCell ref="D1:E1"/>
    <mergeCell ref="D34:E34"/>
    <mergeCell ref="C32:D32"/>
    <mergeCell ref="A11:E11"/>
    <mergeCell ref="A17:C17"/>
    <mergeCell ref="B3:E3"/>
    <mergeCell ref="A6:E6"/>
    <mergeCell ref="A7:E7"/>
    <mergeCell ref="A9:A1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>
    <tabColor rgb="FFFFFF00"/>
    <pageSetUpPr fitToPage="1"/>
  </sheetPr>
  <dimension ref="A1:AG62"/>
  <sheetViews>
    <sheetView tabSelected="1" view="pageBreakPreview" zoomScaleNormal="85" zoomScaleSheetLayoutView="100" workbookViewId="0">
      <pane ySplit="10" topLeftCell="A35" activePane="bottomLeft" state="frozen"/>
      <selection pane="bottomLeft" activeCell="D1" sqref="D1:G1"/>
    </sheetView>
  </sheetViews>
  <sheetFormatPr defaultColWidth="9.140625" defaultRowHeight="14.25" outlineLevelCol="1" x14ac:dyDescent="0.2"/>
  <cols>
    <col min="1" max="1" width="6.85546875" style="292" customWidth="1"/>
    <col min="2" max="2" width="15.140625" style="292" customWidth="1"/>
    <col min="3" max="3" width="78.5703125" style="292" customWidth="1"/>
    <col min="4" max="4" width="10.7109375" style="292" bestFit="1" customWidth="1"/>
    <col min="5" max="5" width="12" style="292" customWidth="1" outlineLevel="1"/>
    <col min="6" max="6" width="8.85546875" style="449" customWidth="1"/>
    <col min="7" max="7" width="13.5703125" style="420" customWidth="1"/>
    <col min="8" max="8" width="14.140625" style="290" customWidth="1"/>
    <col min="9" max="10" width="17.85546875" style="290" customWidth="1"/>
    <col min="11" max="11" width="16.5703125" style="290" customWidth="1"/>
    <col min="12" max="12" width="10.28515625" style="290" customWidth="1"/>
    <col min="13" max="13" width="6.85546875" style="290" customWidth="1"/>
    <col min="14" max="14" width="7.7109375" style="291" customWidth="1"/>
    <col min="15" max="15" width="12.5703125" style="291" customWidth="1"/>
    <col min="16" max="16" width="13.42578125" style="291" bestFit="1" customWidth="1"/>
    <col min="17" max="17" width="7" style="291" customWidth="1"/>
    <col min="18" max="18" width="23" style="291" bestFit="1" customWidth="1"/>
    <col min="19" max="19" width="11.7109375" style="291" bestFit="1" customWidth="1"/>
    <col min="20" max="20" width="12.7109375" style="291" customWidth="1"/>
    <col min="21" max="21" width="15.7109375" style="291" customWidth="1"/>
    <col min="22" max="22" width="16.140625" style="291" customWidth="1"/>
    <col min="23" max="23" width="14" style="291" customWidth="1"/>
    <col min="24" max="33" width="9.140625" style="291"/>
    <col min="34" max="16384" width="9.140625" style="292"/>
  </cols>
  <sheetData>
    <row r="1" spans="1:33" s="145" customFormat="1" ht="18.75" x14ac:dyDescent="0.3">
      <c r="D1" s="764" t="s">
        <v>460</v>
      </c>
      <c r="E1" s="764"/>
      <c r="F1" s="764"/>
      <c r="G1" s="764"/>
    </row>
    <row r="2" spans="1:33" ht="20.25" customHeight="1" x14ac:dyDescent="0.2">
      <c r="A2" s="805" t="s">
        <v>443</v>
      </c>
      <c r="B2" s="805"/>
      <c r="C2" s="805"/>
      <c r="D2" s="805"/>
      <c r="E2" s="805"/>
      <c r="F2" s="805"/>
      <c r="G2" s="805"/>
      <c r="H2" s="289"/>
    </row>
    <row r="3" spans="1:33" ht="15" customHeight="1" x14ac:dyDescent="0.2">
      <c r="A3" s="805"/>
      <c r="B3" s="805"/>
      <c r="C3" s="805"/>
      <c r="D3" s="805"/>
      <c r="E3" s="805"/>
      <c r="F3" s="805"/>
      <c r="G3" s="805"/>
      <c r="H3" s="293"/>
    </row>
    <row r="4" spans="1:33" s="297" customFormat="1" x14ac:dyDescent="0.2">
      <c r="A4" s="787" t="s">
        <v>302</v>
      </c>
      <c r="B4" s="787"/>
      <c r="C4" s="806" t="s">
        <v>418</v>
      </c>
      <c r="D4" s="806"/>
      <c r="E4" s="806"/>
      <c r="F4" s="806"/>
      <c r="G4" s="806"/>
      <c r="H4" s="294"/>
      <c r="I4" s="295"/>
      <c r="J4" s="295"/>
      <c r="K4" s="295"/>
      <c r="L4" s="295"/>
      <c r="M4" s="295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</row>
    <row r="5" spans="1:33" s="297" customFormat="1" ht="15" customHeight="1" x14ac:dyDescent="0.2">
      <c r="A5" s="789" t="s">
        <v>437</v>
      </c>
      <c r="B5" s="789"/>
      <c r="C5" s="298">
        <v>1</v>
      </c>
      <c r="D5" s="298"/>
      <c r="E5" s="298"/>
      <c r="F5" s="298"/>
      <c r="G5" s="298"/>
      <c r="H5" s="299"/>
      <c r="I5" s="295"/>
      <c r="J5" s="295"/>
      <c r="K5" s="295"/>
      <c r="L5" s="295"/>
      <c r="M5" s="295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</row>
    <row r="6" spans="1:33" s="304" customFormat="1" ht="15" customHeight="1" x14ac:dyDescent="0.2">
      <c r="A6" s="788" t="s">
        <v>438</v>
      </c>
      <c r="B6" s="788"/>
      <c r="C6" s="811" t="s">
        <v>436</v>
      </c>
      <c r="D6" s="811"/>
      <c r="E6" s="811"/>
      <c r="F6" s="811"/>
      <c r="G6" s="811"/>
      <c r="H6" s="301"/>
      <c r="I6" s="301"/>
      <c r="J6" s="301"/>
      <c r="K6" s="301"/>
      <c r="L6" s="301"/>
      <c r="M6" s="302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</row>
    <row r="7" spans="1:33" ht="15" customHeight="1" thickBot="1" x14ac:dyDescent="0.25">
      <c r="A7" s="807" t="s">
        <v>439</v>
      </c>
      <c r="B7" s="807"/>
      <c r="C7" s="807"/>
      <c r="D7" s="807"/>
      <c r="E7" s="807"/>
      <c r="F7" s="807"/>
      <c r="G7" s="807"/>
      <c r="H7" s="305"/>
      <c r="I7" s="306"/>
      <c r="J7" s="306"/>
      <c r="K7" s="306"/>
      <c r="L7" s="306"/>
      <c r="M7" s="306"/>
    </row>
    <row r="8" spans="1:33" ht="15" customHeight="1" thickTop="1" x14ac:dyDescent="0.2">
      <c r="A8" s="783" t="s">
        <v>75</v>
      </c>
      <c r="B8" s="783" t="s">
        <v>424</v>
      </c>
      <c r="C8" s="783" t="s">
        <v>432</v>
      </c>
      <c r="D8" s="783" t="s">
        <v>433</v>
      </c>
      <c r="E8" s="797" t="s">
        <v>417</v>
      </c>
      <c r="F8" s="785" t="s">
        <v>434</v>
      </c>
      <c r="G8" s="809" t="s">
        <v>435</v>
      </c>
      <c r="H8" s="307"/>
      <c r="J8" s="308" t="s">
        <v>29</v>
      </c>
      <c r="K8" s="309" t="s">
        <v>30</v>
      </c>
      <c r="L8" s="309" t="s">
        <v>31</v>
      </c>
      <c r="M8" s="309" t="s">
        <v>32</v>
      </c>
      <c r="N8" s="309" t="s">
        <v>33</v>
      </c>
      <c r="O8" s="309" t="s">
        <v>34</v>
      </c>
      <c r="P8" s="310" t="s">
        <v>67</v>
      </c>
      <c r="Q8" s="290"/>
      <c r="S8" s="808" t="s">
        <v>55</v>
      </c>
      <c r="T8" s="796" t="s">
        <v>53</v>
      </c>
      <c r="U8" s="796" t="s">
        <v>77</v>
      </c>
      <c r="V8" s="796" t="s">
        <v>52</v>
      </c>
    </row>
    <row r="9" spans="1:33" ht="15" thickBot="1" x14ac:dyDescent="0.25">
      <c r="A9" s="784"/>
      <c r="B9" s="784"/>
      <c r="C9" s="784"/>
      <c r="D9" s="784"/>
      <c r="E9" s="798"/>
      <c r="F9" s="786"/>
      <c r="G9" s="810"/>
      <c r="H9" s="311"/>
      <c r="I9" s="308" t="s">
        <v>35</v>
      </c>
      <c r="J9" s="312" t="s">
        <v>69</v>
      </c>
      <c r="K9" s="313"/>
      <c r="L9" s="313">
        <f>K9*M9*N9</f>
        <v>0</v>
      </c>
      <c r="M9" s="313">
        <v>0.8</v>
      </c>
      <c r="N9" s="314">
        <v>1.7</v>
      </c>
      <c r="O9" s="314">
        <f>3.14*0.045^2*K9</f>
        <v>0</v>
      </c>
      <c r="P9" s="315">
        <f>K9*M9*W22</f>
        <v>0</v>
      </c>
      <c r="Q9" s="316"/>
      <c r="R9" s="317"/>
      <c r="S9" s="808"/>
      <c r="T9" s="796"/>
      <c r="U9" s="796"/>
      <c r="V9" s="796"/>
    </row>
    <row r="10" spans="1:33" s="327" customFormat="1" ht="15" thickTop="1" x14ac:dyDescent="0.2">
      <c r="A10" s="318" t="s">
        <v>425</v>
      </c>
      <c r="B10" s="318" t="s">
        <v>426</v>
      </c>
      <c r="C10" s="318" t="s">
        <v>427</v>
      </c>
      <c r="D10" s="318" t="s">
        <v>428</v>
      </c>
      <c r="E10" s="318" t="s">
        <v>429</v>
      </c>
      <c r="F10" s="318" t="s">
        <v>430</v>
      </c>
      <c r="G10" s="318" t="s">
        <v>431</v>
      </c>
      <c r="H10" s="307"/>
      <c r="I10" s="319"/>
      <c r="J10" s="320" t="s">
        <v>87</v>
      </c>
      <c r="K10" s="321">
        <v>90</v>
      </c>
      <c r="L10" s="321">
        <f>K10*M10*N10</f>
        <v>122.39999999999999</v>
      </c>
      <c r="M10" s="321">
        <v>0.8</v>
      </c>
      <c r="N10" s="322">
        <v>1.7</v>
      </c>
      <c r="O10" s="322">
        <f>3.14*0.045^2*K10</f>
        <v>0.57226499999999991</v>
      </c>
      <c r="P10" s="323">
        <f>K10*M10*W23</f>
        <v>43.2</v>
      </c>
      <c r="Q10" s="324"/>
      <c r="R10" s="325"/>
      <c r="S10" s="326"/>
      <c r="T10" s="326">
        <v>5</v>
      </c>
      <c r="U10" s="326">
        <v>3</v>
      </c>
      <c r="V10" s="326"/>
      <c r="W10" s="325"/>
      <c r="X10" s="325"/>
      <c r="Y10" s="325"/>
      <c r="Z10" s="325"/>
      <c r="AA10" s="325"/>
      <c r="AB10" s="325"/>
      <c r="AC10" s="325"/>
      <c r="AD10" s="325"/>
      <c r="AE10" s="325"/>
      <c r="AF10" s="325"/>
      <c r="AG10" s="325"/>
    </row>
    <row r="11" spans="1:33" s="337" customFormat="1" ht="6.75" x14ac:dyDescent="0.2">
      <c r="A11" s="799"/>
      <c r="B11" s="800"/>
      <c r="C11" s="800"/>
      <c r="D11" s="800"/>
      <c r="E11" s="800"/>
      <c r="F11" s="800"/>
      <c r="G11" s="801"/>
      <c r="H11" s="328"/>
      <c r="I11" s="329"/>
      <c r="J11" s="330"/>
      <c r="K11" s="331"/>
      <c r="L11" s="331"/>
      <c r="M11" s="331"/>
      <c r="N11" s="332"/>
      <c r="O11" s="332"/>
      <c r="P11" s="333"/>
      <c r="Q11" s="334"/>
      <c r="R11" s="335"/>
      <c r="S11" s="336"/>
      <c r="T11" s="336"/>
      <c r="U11" s="336"/>
      <c r="V11" s="336"/>
      <c r="W11" s="335"/>
      <c r="X11" s="335"/>
      <c r="Y11" s="335"/>
      <c r="Z11" s="335"/>
      <c r="AA11" s="335"/>
      <c r="AB11" s="335"/>
      <c r="AC11" s="335"/>
      <c r="AD11" s="335"/>
      <c r="AE11" s="335"/>
      <c r="AF11" s="335"/>
      <c r="AG11" s="335"/>
    </row>
    <row r="12" spans="1:33" x14ac:dyDescent="0.2">
      <c r="A12" s="338" t="s">
        <v>40</v>
      </c>
      <c r="B12" s="780" t="s">
        <v>41</v>
      </c>
      <c r="C12" s="781"/>
      <c r="D12" s="781"/>
      <c r="E12" s="781"/>
      <c r="F12" s="781"/>
      <c r="G12" s="782"/>
      <c r="H12" s="339"/>
      <c r="I12" s="340"/>
      <c r="J12" s="341" t="s">
        <v>47</v>
      </c>
      <c r="K12" s="342"/>
      <c r="L12" s="342">
        <f t="shared" ref="L12" si="0">K12*M12*N12</f>
        <v>0</v>
      </c>
      <c r="M12" s="342">
        <v>0.8</v>
      </c>
      <c r="N12" s="343">
        <v>1.7</v>
      </c>
      <c r="O12" s="343">
        <f>3.14*0.045^2*K12</f>
        <v>0</v>
      </c>
      <c r="P12" s="344">
        <f>K12*M12*W24</f>
        <v>0</v>
      </c>
      <c r="Q12" s="316"/>
      <c r="R12" s="312" t="s">
        <v>54</v>
      </c>
      <c r="S12" s="312">
        <v>3</v>
      </c>
      <c r="T12" s="312"/>
      <c r="U12" s="312"/>
      <c r="V12" s="312"/>
    </row>
    <row r="13" spans="1:33" x14ac:dyDescent="0.2">
      <c r="A13" s="345">
        <v>1</v>
      </c>
      <c r="B13" s="450"/>
      <c r="C13" s="346" t="s">
        <v>48</v>
      </c>
      <c r="D13" s="347" t="s">
        <v>5</v>
      </c>
      <c r="E13" s="348">
        <v>210</v>
      </c>
      <c r="F13" s="453"/>
      <c r="G13" s="348">
        <f>E13*F13</f>
        <v>0</v>
      </c>
      <c r="H13" s="339"/>
      <c r="I13" s="349" t="s">
        <v>36</v>
      </c>
      <c r="J13" s="309"/>
      <c r="K13" s="350">
        <f>SUM(K9:K12)</f>
        <v>90</v>
      </c>
      <c r="L13" s="351">
        <f>SUM(L9:L12)</f>
        <v>122.39999999999999</v>
      </c>
      <c r="M13" s="352"/>
      <c r="N13" s="352"/>
      <c r="O13" s="352"/>
      <c r="P13" s="353"/>
      <c r="Q13" s="316"/>
      <c r="R13" s="312" t="s">
        <v>70</v>
      </c>
      <c r="S13" s="312"/>
      <c r="T13" s="312"/>
      <c r="U13" s="312"/>
      <c r="V13" s="312">
        <f>T10*T13</f>
        <v>0</v>
      </c>
    </row>
    <row r="14" spans="1:33" ht="28.5" x14ac:dyDescent="0.2">
      <c r="A14" s="345">
        <v>2</v>
      </c>
      <c r="B14" s="450"/>
      <c r="C14" s="346" t="s">
        <v>42</v>
      </c>
      <c r="D14" s="347" t="s">
        <v>440</v>
      </c>
      <c r="E14" s="348">
        <v>79.5</v>
      </c>
      <c r="F14" s="453"/>
      <c r="G14" s="348">
        <f t="shared" ref="G14:G27" si="1">E14*F14</f>
        <v>0</v>
      </c>
      <c r="H14" s="339"/>
      <c r="I14" s="354" t="s">
        <v>37</v>
      </c>
      <c r="J14" s="312" t="s">
        <v>69</v>
      </c>
      <c r="K14" s="313">
        <f>V13</f>
        <v>0</v>
      </c>
      <c r="L14" s="313">
        <f t="shared" ref="L14:L16" si="2">K14*M14*N14</f>
        <v>0</v>
      </c>
      <c r="M14" s="313">
        <v>0.5</v>
      </c>
      <c r="N14" s="313">
        <v>1.2</v>
      </c>
      <c r="O14" s="313"/>
      <c r="P14" s="315">
        <f>K14*M14*W22</f>
        <v>0</v>
      </c>
      <c r="Q14" s="316"/>
      <c r="R14" s="355" t="s">
        <v>91</v>
      </c>
      <c r="S14" s="312">
        <f>T14</f>
        <v>3</v>
      </c>
      <c r="T14" s="312">
        <v>3</v>
      </c>
      <c r="U14" s="312"/>
      <c r="V14" s="312">
        <f>T10*T14</f>
        <v>15</v>
      </c>
    </row>
    <row r="15" spans="1:33" x14ac:dyDescent="0.2">
      <c r="A15" s="345">
        <v>3</v>
      </c>
      <c r="B15" s="450"/>
      <c r="C15" s="346" t="s">
        <v>0</v>
      </c>
      <c r="D15" s="347" t="s">
        <v>5</v>
      </c>
      <c r="E15" s="348">
        <v>6</v>
      </c>
      <c r="F15" s="454"/>
      <c r="G15" s="348">
        <f t="shared" si="1"/>
        <v>0</v>
      </c>
      <c r="H15" s="339"/>
      <c r="I15" s="356"/>
      <c r="J15" s="312" t="s">
        <v>87</v>
      </c>
      <c r="K15" s="313">
        <f>V14</f>
        <v>15</v>
      </c>
      <c r="L15" s="313">
        <f t="shared" si="2"/>
        <v>9</v>
      </c>
      <c r="M15" s="313">
        <v>0.5</v>
      </c>
      <c r="N15" s="313">
        <v>1.2</v>
      </c>
      <c r="O15" s="313"/>
      <c r="P15" s="315">
        <f>K15*M15*W23</f>
        <v>4.5000000000000009</v>
      </c>
      <c r="Q15" s="357"/>
      <c r="R15" s="341" t="s">
        <v>56</v>
      </c>
      <c r="S15" s="341"/>
      <c r="T15" s="341"/>
      <c r="U15" s="341">
        <v>6</v>
      </c>
      <c r="V15" s="341">
        <f>U10*U15</f>
        <v>18</v>
      </c>
    </row>
    <row r="16" spans="1:33" ht="16.5" x14ac:dyDescent="0.2">
      <c r="A16" s="345">
        <v>4</v>
      </c>
      <c r="B16" s="450"/>
      <c r="C16" s="346" t="s">
        <v>25</v>
      </c>
      <c r="D16" s="347" t="s">
        <v>440</v>
      </c>
      <c r="E16" s="348">
        <v>9</v>
      </c>
      <c r="F16" s="454"/>
      <c r="G16" s="348">
        <f t="shared" si="1"/>
        <v>0</v>
      </c>
      <c r="H16" s="339"/>
      <c r="I16" s="356"/>
      <c r="J16" s="341" t="s">
        <v>47</v>
      </c>
      <c r="K16" s="341">
        <f>V15</f>
        <v>18</v>
      </c>
      <c r="L16" s="341">
        <f t="shared" si="2"/>
        <v>10.799999999999999</v>
      </c>
      <c r="M16" s="341">
        <v>0.5</v>
      </c>
      <c r="N16" s="341">
        <v>1.2</v>
      </c>
      <c r="O16" s="341"/>
      <c r="P16" s="358"/>
      <c r="Q16" s="290"/>
      <c r="R16" s="309" t="s">
        <v>57</v>
      </c>
      <c r="S16" s="309">
        <f>U15</f>
        <v>6</v>
      </c>
      <c r="T16" s="309"/>
      <c r="U16" s="309"/>
      <c r="V16" s="309"/>
    </row>
    <row r="17" spans="1:33" ht="28.5" x14ac:dyDescent="0.2">
      <c r="A17" s="345">
        <v>5</v>
      </c>
      <c r="B17" s="450"/>
      <c r="C17" s="346" t="s">
        <v>96</v>
      </c>
      <c r="D17" s="359" t="s">
        <v>441</v>
      </c>
      <c r="E17" s="348">
        <v>9</v>
      </c>
      <c r="F17" s="453"/>
      <c r="G17" s="348">
        <f t="shared" si="1"/>
        <v>0</v>
      </c>
      <c r="H17" s="339"/>
      <c r="I17" s="360" t="s">
        <v>38</v>
      </c>
      <c r="J17" s="309"/>
      <c r="K17" s="350">
        <f>SUM(K14:K16)</f>
        <v>33</v>
      </c>
      <c r="L17" s="351">
        <f>SUM(L14:L16)</f>
        <v>19.799999999999997</v>
      </c>
      <c r="M17" s="352"/>
      <c r="N17" s="352"/>
      <c r="O17" s="352">
        <f>SUM(O9:O16)</f>
        <v>0.57226499999999991</v>
      </c>
      <c r="P17" s="352">
        <f>SUM(P9:P16)</f>
        <v>47.7</v>
      </c>
      <c r="Q17" s="357"/>
      <c r="R17" s="361" t="s">
        <v>58</v>
      </c>
      <c r="S17" s="362">
        <f>SUM(S12:S15)</f>
        <v>6</v>
      </c>
      <c r="T17" s="362"/>
      <c r="U17" s="362"/>
      <c r="V17" s="363"/>
      <c r="W17" s="317"/>
    </row>
    <row r="18" spans="1:33" s="373" customFormat="1" ht="16.5" x14ac:dyDescent="0.2">
      <c r="A18" s="802">
        <v>6</v>
      </c>
      <c r="B18" s="792" t="s">
        <v>49</v>
      </c>
      <c r="C18" s="792"/>
      <c r="D18" s="364" t="s">
        <v>441</v>
      </c>
      <c r="E18" s="365">
        <f>E19+E20</f>
        <v>133.19999999999999</v>
      </c>
      <c r="F18" s="455"/>
      <c r="G18" s="366"/>
      <c r="H18" s="367"/>
      <c r="I18" s="368"/>
      <c r="J18" s="369"/>
      <c r="K18" s="369"/>
      <c r="L18" s="369"/>
      <c r="M18" s="369"/>
      <c r="N18" s="369"/>
      <c r="O18" s="370"/>
      <c r="P18" s="371"/>
      <c r="Q18" s="372"/>
      <c r="R18" s="370"/>
      <c r="S18" s="370"/>
      <c r="T18" s="370"/>
      <c r="U18" s="370"/>
      <c r="V18" s="370"/>
      <c r="W18" s="370"/>
      <c r="X18" s="370"/>
      <c r="Y18" s="370"/>
      <c r="Z18" s="370"/>
      <c r="AA18" s="370"/>
      <c r="AB18" s="370"/>
      <c r="AC18" s="370"/>
      <c r="AD18" s="370"/>
      <c r="AE18" s="370"/>
      <c r="AF18" s="370"/>
      <c r="AG18" s="370"/>
    </row>
    <row r="19" spans="1:33" ht="16.5" x14ac:dyDescent="0.2">
      <c r="A19" s="803"/>
      <c r="B19" s="451"/>
      <c r="C19" s="374" t="s">
        <v>104</v>
      </c>
      <c r="D19" s="359" t="s">
        <v>441</v>
      </c>
      <c r="E19" s="348">
        <v>106.56</v>
      </c>
      <c r="F19" s="456"/>
      <c r="G19" s="348">
        <f t="shared" si="1"/>
        <v>0</v>
      </c>
      <c r="H19" s="339"/>
      <c r="I19" s="375"/>
      <c r="J19" s="309" t="s">
        <v>55</v>
      </c>
      <c r="K19" s="376" t="s">
        <v>52</v>
      </c>
      <c r="N19" s="290"/>
      <c r="P19" s="377"/>
    </row>
    <row r="20" spans="1:33" ht="16.5" x14ac:dyDescent="0.2">
      <c r="A20" s="804"/>
      <c r="B20" s="451"/>
      <c r="C20" s="378" t="s">
        <v>105</v>
      </c>
      <c r="D20" s="359" t="s">
        <v>441</v>
      </c>
      <c r="E20" s="348">
        <v>26.64</v>
      </c>
      <c r="F20" s="457"/>
      <c r="G20" s="348">
        <f t="shared" si="1"/>
        <v>0</v>
      </c>
      <c r="H20" s="339"/>
      <c r="I20" s="309" t="s">
        <v>71</v>
      </c>
      <c r="J20" s="309">
        <v>1</v>
      </c>
      <c r="K20" s="309"/>
      <c r="P20" s="377"/>
      <c r="V20" s="317"/>
    </row>
    <row r="21" spans="1:33" ht="28.5" x14ac:dyDescent="0.2">
      <c r="A21" s="379">
        <v>7</v>
      </c>
      <c r="B21" s="452"/>
      <c r="C21" s="380" t="s">
        <v>26</v>
      </c>
      <c r="D21" s="359" t="s">
        <v>441</v>
      </c>
      <c r="E21" s="348">
        <v>26.64</v>
      </c>
      <c r="F21" s="458"/>
      <c r="G21" s="348">
        <f t="shared" si="1"/>
        <v>0</v>
      </c>
      <c r="H21" s="339"/>
      <c r="I21" s="309" t="s">
        <v>73</v>
      </c>
      <c r="J21" s="309">
        <v>4</v>
      </c>
      <c r="K21" s="381"/>
      <c r="P21" s="377"/>
      <c r="Q21" s="309" t="s">
        <v>66</v>
      </c>
      <c r="R21" s="376" t="s">
        <v>59</v>
      </c>
      <c r="S21" s="376" t="s">
        <v>60</v>
      </c>
      <c r="T21" s="376" t="s">
        <v>61</v>
      </c>
      <c r="U21" s="376" t="s">
        <v>62</v>
      </c>
      <c r="V21" s="376" t="s">
        <v>63</v>
      </c>
      <c r="W21" s="376" t="s">
        <v>68</v>
      </c>
    </row>
    <row r="22" spans="1:33" s="383" customFormat="1" ht="16.5" x14ac:dyDescent="0.2">
      <c r="A22" s="345">
        <v>8</v>
      </c>
      <c r="B22" s="450"/>
      <c r="C22" s="382" t="s">
        <v>27</v>
      </c>
      <c r="D22" s="359" t="s">
        <v>441</v>
      </c>
      <c r="E22" s="348">
        <v>26.64</v>
      </c>
      <c r="F22" s="459"/>
      <c r="G22" s="348">
        <f t="shared" si="1"/>
        <v>0</v>
      </c>
      <c r="H22" s="339"/>
      <c r="I22" s="309" t="s">
        <v>92</v>
      </c>
      <c r="J22" s="376"/>
      <c r="K22" s="309"/>
      <c r="L22" s="290"/>
      <c r="M22" s="290"/>
      <c r="N22" s="317"/>
      <c r="O22" s="317"/>
      <c r="P22" s="291"/>
      <c r="Q22" s="309">
        <v>1</v>
      </c>
      <c r="R22" s="376" t="s">
        <v>89</v>
      </c>
      <c r="S22" s="376">
        <v>0.04</v>
      </c>
      <c r="T22" s="376">
        <v>0.04</v>
      </c>
      <c r="U22" s="376">
        <v>0.06</v>
      </c>
      <c r="V22" s="376">
        <v>0.46</v>
      </c>
      <c r="W22" s="376">
        <f>SUM(S22:V22)</f>
        <v>0.60000000000000009</v>
      </c>
      <c r="X22" s="317"/>
      <c r="Y22" s="317"/>
      <c r="Z22" s="317"/>
      <c r="AA22" s="317"/>
      <c r="AB22" s="317"/>
      <c r="AC22" s="317"/>
      <c r="AD22" s="317"/>
      <c r="AE22" s="317"/>
      <c r="AF22" s="317"/>
      <c r="AG22" s="317"/>
    </row>
    <row r="23" spans="1:33" ht="28.5" x14ac:dyDescent="0.2">
      <c r="A23" s="379">
        <v>9</v>
      </c>
      <c r="B23" s="452"/>
      <c r="C23" s="384" t="s">
        <v>95</v>
      </c>
      <c r="D23" s="359" t="s">
        <v>441</v>
      </c>
      <c r="E23" s="348">
        <v>133.19999999999999</v>
      </c>
      <c r="F23" s="460"/>
      <c r="G23" s="348">
        <f t="shared" si="1"/>
        <v>0</v>
      </c>
      <c r="H23" s="339"/>
      <c r="I23" s="309" t="s">
        <v>93</v>
      </c>
      <c r="J23" s="309"/>
      <c r="K23" s="309"/>
      <c r="Q23" s="309">
        <v>2</v>
      </c>
      <c r="R23" s="309" t="s">
        <v>64</v>
      </c>
      <c r="S23" s="376">
        <v>0.04</v>
      </c>
      <c r="T23" s="376">
        <v>0.04</v>
      </c>
      <c r="U23" s="376">
        <v>0.06</v>
      </c>
      <c r="V23" s="376">
        <v>0.46</v>
      </c>
      <c r="W23" s="376">
        <f>SUM(S23:V23)</f>
        <v>0.60000000000000009</v>
      </c>
    </row>
    <row r="24" spans="1:33" ht="16.5" x14ac:dyDescent="0.2">
      <c r="A24" s="345">
        <v>10</v>
      </c>
      <c r="B24" s="450"/>
      <c r="C24" s="385" t="s">
        <v>442</v>
      </c>
      <c r="D24" s="347" t="s">
        <v>440</v>
      </c>
      <c r="E24" s="348">
        <v>162</v>
      </c>
      <c r="F24" s="461"/>
      <c r="G24" s="348">
        <f t="shared" si="1"/>
        <v>0</v>
      </c>
      <c r="H24" s="339"/>
      <c r="I24" s="309" t="s">
        <v>78</v>
      </c>
      <c r="J24" s="309">
        <v>1</v>
      </c>
      <c r="K24" s="309"/>
      <c r="N24" s="290"/>
      <c r="Q24" s="309">
        <v>3</v>
      </c>
      <c r="R24" s="309" t="s">
        <v>90</v>
      </c>
      <c r="S24" s="309"/>
      <c r="T24" s="309"/>
      <c r="U24" s="309"/>
      <c r="V24" s="309"/>
      <c r="W24" s="309">
        <v>0.1</v>
      </c>
    </row>
    <row r="25" spans="1:33" ht="57" x14ac:dyDescent="0.2">
      <c r="A25" s="379">
        <v>11</v>
      </c>
      <c r="B25" s="452"/>
      <c r="C25" s="386" t="s">
        <v>84</v>
      </c>
      <c r="D25" s="359" t="s">
        <v>441</v>
      </c>
      <c r="E25" s="387">
        <v>32.950000000000003</v>
      </c>
      <c r="F25" s="462"/>
      <c r="G25" s="348">
        <f t="shared" si="1"/>
        <v>0</v>
      </c>
      <c r="H25" s="388"/>
      <c r="I25" s="309" t="s">
        <v>94</v>
      </c>
      <c r="J25" s="309"/>
      <c r="K25" s="309"/>
      <c r="N25" s="290"/>
    </row>
    <row r="26" spans="1:33" ht="42.75" x14ac:dyDescent="0.2">
      <c r="A26" s="345">
        <v>12</v>
      </c>
      <c r="B26" s="450"/>
      <c r="C26" s="389" t="s">
        <v>148</v>
      </c>
      <c r="D26" s="359" t="s">
        <v>441</v>
      </c>
      <c r="E26" s="387">
        <v>63.68</v>
      </c>
      <c r="F26" s="463"/>
      <c r="G26" s="348">
        <f t="shared" si="1"/>
        <v>0</v>
      </c>
      <c r="H26" s="388"/>
      <c r="I26" s="309" t="s">
        <v>72</v>
      </c>
      <c r="J26" s="309">
        <v>1</v>
      </c>
      <c r="K26" s="309"/>
      <c r="N26" s="290"/>
    </row>
    <row r="27" spans="1:33" x14ac:dyDescent="0.2">
      <c r="A27" s="379">
        <v>13</v>
      </c>
      <c r="B27" s="452"/>
      <c r="C27" s="385" t="s">
        <v>7</v>
      </c>
      <c r="D27" s="347" t="s">
        <v>8</v>
      </c>
      <c r="E27" s="348">
        <v>2</v>
      </c>
      <c r="F27" s="464"/>
      <c r="G27" s="348">
        <f t="shared" si="1"/>
        <v>0</v>
      </c>
      <c r="H27" s="339"/>
      <c r="I27" s="309" t="s">
        <v>79</v>
      </c>
      <c r="J27" s="309"/>
      <c r="K27" s="309"/>
      <c r="L27" s="390"/>
      <c r="N27" s="391"/>
      <c r="O27" s="290"/>
      <c r="R27" s="390"/>
      <c r="S27" s="390"/>
      <c r="W27" s="290"/>
    </row>
    <row r="28" spans="1:33" ht="42.75" x14ac:dyDescent="0.2">
      <c r="A28" s="379">
        <v>14</v>
      </c>
      <c r="B28" s="452"/>
      <c r="C28" s="392" t="s">
        <v>151</v>
      </c>
      <c r="D28" s="393" t="s">
        <v>441</v>
      </c>
      <c r="E28" s="394">
        <v>36.57</v>
      </c>
      <c r="F28" s="463"/>
      <c r="G28" s="348">
        <f>E28*F28</f>
        <v>0</v>
      </c>
      <c r="H28" s="339"/>
      <c r="I28" s="390"/>
      <c r="N28" s="290"/>
      <c r="O28" s="290"/>
      <c r="P28" s="290"/>
      <c r="Q28" s="390"/>
      <c r="R28" s="390"/>
      <c r="S28" s="290"/>
      <c r="T28" s="290"/>
    </row>
    <row r="29" spans="1:33" s="396" customFormat="1" x14ac:dyDescent="0.2">
      <c r="A29" s="338" t="s">
        <v>43</v>
      </c>
      <c r="B29" s="780" t="s">
        <v>44</v>
      </c>
      <c r="C29" s="781"/>
      <c r="D29" s="781"/>
      <c r="E29" s="781"/>
      <c r="F29" s="781"/>
      <c r="G29" s="782"/>
      <c r="H29" s="395"/>
      <c r="I29" s="795"/>
      <c r="J29" s="795"/>
      <c r="K29" s="795"/>
      <c r="L29" s="290"/>
      <c r="M29" s="290"/>
      <c r="N29" s="290"/>
      <c r="O29" s="290"/>
      <c r="P29" s="290"/>
      <c r="Q29" s="290"/>
      <c r="R29" s="290"/>
      <c r="S29" s="290"/>
      <c r="T29" s="290"/>
      <c r="U29" s="291"/>
      <c r="V29" s="291"/>
      <c r="W29" s="291"/>
      <c r="X29" s="390"/>
      <c r="Y29" s="390"/>
      <c r="Z29" s="390"/>
      <c r="AA29" s="390"/>
      <c r="AB29" s="390"/>
      <c r="AC29" s="390"/>
      <c r="AD29" s="390"/>
      <c r="AE29" s="390"/>
      <c r="AF29" s="390"/>
      <c r="AG29" s="390"/>
    </row>
    <row r="30" spans="1:33" s="396" customFormat="1" x14ac:dyDescent="0.2">
      <c r="A30" s="345">
        <v>1</v>
      </c>
      <c r="B30" s="450"/>
      <c r="C30" s="397" t="s">
        <v>23</v>
      </c>
      <c r="D30" s="359" t="s">
        <v>5</v>
      </c>
      <c r="E30" s="348">
        <v>90</v>
      </c>
      <c r="F30" s="465"/>
      <c r="G30" s="348">
        <f>E30*F30</f>
        <v>0</v>
      </c>
      <c r="H30" s="339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1"/>
      <c r="V30" s="291"/>
      <c r="W30" s="291"/>
      <c r="X30" s="390"/>
      <c r="Y30" s="390"/>
      <c r="Z30" s="390"/>
      <c r="AA30" s="390"/>
      <c r="AB30" s="390"/>
      <c r="AC30" s="390"/>
      <c r="AD30" s="390"/>
      <c r="AE30" s="390"/>
      <c r="AF30" s="390"/>
      <c r="AG30" s="390"/>
    </row>
    <row r="31" spans="1:33" x14ac:dyDescent="0.2">
      <c r="A31" s="345">
        <v>2</v>
      </c>
      <c r="B31" s="450"/>
      <c r="C31" s="385" t="s">
        <v>24</v>
      </c>
      <c r="D31" s="347" t="s">
        <v>6</v>
      </c>
      <c r="E31" s="398">
        <v>1</v>
      </c>
      <c r="F31" s="465"/>
      <c r="G31" s="348">
        <f t="shared" ref="G31:G44" si="3">E31*F31</f>
        <v>0</v>
      </c>
      <c r="H31" s="399"/>
      <c r="N31" s="290"/>
      <c r="O31" s="290"/>
      <c r="P31" s="290"/>
      <c r="Q31" s="290"/>
      <c r="R31" s="290"/>
      <c r="S31" s="290"/>
      <c r="T31" s="290"/>
    </row>
    <row r="32" spans="1:33" x14ac:dyDescent="0.2">
      <c r="A32" s="345">
        <v>3</v>
      </c>
      <c r="B32" s="450"/>
      <c r="C32" s="385" t="s">
        <v>18</v>
      </c>
      <c r="D32" s="400" t="s">
        <v>6</v>
      </c>
      <c r="E32" s="398">
        <v>1</v>
      </c>
      <c r="F32" s="465"/>
      <c r="G32" s="348">
        <f t="shared" si="3"/>
        <v>0</v>
      </c>
      <c r="H32" s="390"/>
      <c r="N32" s="290"/>
      <c r="O32" s="290"/>
      <c r="P32" s="290"/>
      <c r="Q32" s="290"/>
      <c r="R32" s="290"/>
      <c r="S32" s="290"/>
      <c r="T32" s="290"/>
    </row>
    <row r="33" spans="1:33" ht="28.5" x14ac:dyDescent="0.2">
      <c r="A33" s="345">
        <v>4</v>
      </c>
      <c r="B33" s="450"/>
      <c r="C33" s="384" t="s">
        <v>19</v>
      </c>
      <c r="D33" s="347" t="s">
        <v>6</v>
      </c>
      <c r="E33" s="398">
        <v>1</v>
      </c>
      <c r="F33" s="466"/>
      <c r="G33" s="348">
        <f t="shared" si="3"/>
        <v>0</v>
      </c>
      <c r="H33" s="390"/>
      <c r="N33" s="290"/>
      <c r="O33" s="290"/>
      <c r="P33" s="290"/>
      <c r="Q33" s="290"/>
      <c r="R33" s="290"/>
      <c r="S33" s="290"/>
      <c r="T33" s="290"/>
    </row>
    <row r="34" spans="1:33" ht="28.5" x14ac:dyDescent="0.2">
      <c r="A34" s="345">
        <v>5</v>
      </c>
      <c r="B34" s="450"/>
      <c r="C34" s="401" t="s">
        <v>45</v>
      </c>
      <c r="D34" s="347" t="s">
        <v>6</v>
      </c>
      <c r="E34" s="398">
        <v>1</v>
      </c>
      <c r="F34" s="467"/>
      <c r="G34" s="348">
        <f t="shared" si="3"/>
        <v>0</v>
      </c>
      <c r="H34" s="390"/>
      <c r="N34" s="290"/>
      <c r="O34" s="290"/>
      <c r="P34" s="290"/>
      <c r="Q34" s="290"/>
      <c r="R34" s="290"/>
      <c r="S34" s="290"/>
      <c r="T34" s="290"/>
    </row>
    <row r="35" spans="1:33" x14ac:dyDescent="0.2">
      <c r="A35" s="345">
        <v>6</v>
      </c>
      <c r="B35" s="450"/>
      <c r="C35" s="385" t="s">
        <v>20</v>
      </c>
      <c r="D35" s="347" t="s">
        <v>6</v>
      </c>
      <c r="E35" s="398">
        <v>1</v>
      </c>
      <c r="F35" s="468"/>
      <c r="G35" s="348">
        <f t="shared" si="3"/>
        <v>0</v>
      </c>
      <c r="H35" s="390"/>
      <c r="N35" s="290"/>
      <c r="O35" s="290"/>
      <c r="P35" s="290"/>
      <c r="Q35" s="290"/>
      <c r="R35" s="290"/>
      <c r="S35" s="290"/>
      <c r="T35" s="290"/>
    </row>
    <row r="36" spans="1:33" x14ac:dyDescent="0.2">
      <c r="A36" s="345">
        <v>7</v>
      </c>
      <c r="B36" s="450"/>
      <c r="C36" s="385" t="s">
        <v>21</v>
      </c>
      <c r="D36" s="347" t="s">
        <v>6</v>
      </c>
      <c r="E36" s="398">
        <v>2</v>
      </c>
      <c r="F36" s="469"/>
      <c r="G36" s="348">
        <f t="shared" si="3"/>
        <v>0</v>
      </c>
      <c r="H36" s="390"/>
      <c r="N36" s="290"/>
      <c r="O36" s="290"/>
      <c r="P36" s="290"/>
      <c r="Q36" s="290"/>
      <c r="R36" s="290"/>
      <c r="S36" s="290"/>
      <c r="T36" s="290"/>
    </row>
    <row r="37" spans="1:33" x14ac:dyDescent="0.2">
      <c r="A37" s="345">
        <v>8</v>
      </c>
      <c r="B37" s="450"/>
      <c r="C37" s="385" t="s">
        <v>201</v>
      </c>
      <c r="D37" s="347" t="s">
        <v>6</v>
      </c>
      <c r="E37" s="398">
        <v>1</v>
      </c>
      <c r="F37" s="453"/>
      <c r="G37" s="348">
        <f t="shared" si="3"/>
        <v>0</v>
      </c>
      <c r="H37" s="390"/>
      <c r="N37" s="290"/>
      <c r="O37" s="290"/>
      <c r="P37" s="290"/>
      <c r="Q37" s="290"/>
      <c r="R37" s="290"/>
      <c r="S37" s="290"/>
      <c r="T37" s="290"/>
    </row>
    <row r="38" spans="1:33" x14ac:dyDescent="0.2">
      <c r="A38" s="345">
        <v>9</v>
      </c>
      <c r="B38" s="450"/>
      <c r="C38" s="385" t="s">
        <v>98</v>
      </c>
      <c r="D38" s="347" t="s">
        <v>6</v>
      </c>
      <c r="E38" s="398">
        <v>4</v>
      </c>
      <c r="F38" s="453"/>
      <c r="G38" s="348">
        <f t="shared" si="3"/>
        <v>0</v>
      </c>
      <c r="H38" s="390"/>
      <c r="N38" s="290"/>
      <c r="O38" s="290"/>
      <c r="P38" s="290"/>
      <c r="Q38" s="290"/>
      <c r="R38" s="290"/>
    </row>
    <row r="39" spans="1:33" x14ac:dyDescent="0.2">
      <c r="A39" s="345">
        <v>10</v>
      </c>
      <c r="B39" s="450"/>
      <c r="C39" s="385" t="s">
        <v>99</v>
      </c>
      <c r="D39" s="347" t="s">
        <v>6</v>
      </c>
      <c r="E39" s="398">
        <v>1</v>
      </c>
      <c r="F39" s="453"/>
      <c r="G39" s="348">
        <f t="shared" si="3"/>
        <v>0</v>
      </c>
      <c r="H39" s="390"/>
      <c r="N39" s="290"/>
      <c r="O39" s="290"/>
      <c r="P39" s="290"/>
    </row>
    <row r="40" spans="1:33" x14ac:dyDescent="0.2">
      <c r="A40" s="345">
        <v>11</v>
      </c>
      <c r="B40" s="450"/>
      <c r="C40" s="385" t="s">
        <v>51</v>
      </c>
      <c r="D40" s="347" t="s">
        <v>6</v>
      </c>
      <c r="E40" s="398">
        <v>5</v>
      </c>
      <c r="F40" s="465"/>
      <c r="G40" s="348">
        <f t="shared" si="3"/>
        <v>0</v>
      </c>
      <c r="H40" s="390"/>
      <c r="N40" s="290"/>
      <c r="O40" s="290"/>
      <c r="P40" s="290"/>
    </row>
    <row r="41" spans="1:33" s="402" customFormat="1" x14ac:dyDescent="0.2">
      <c r="A41" s="345">
        <v>12</v>
      </c>
      <c r="B41" s="450"/>
      <c r="C41" s="385" t="s">
        <v>80</v>
      </c>
      <c r="D41" s="347" t="s">
        <v>5</v>
      </c>
      <c r="E41" s="348">
        <v>90</v>
      </c>
      <c r="F41" s="470"/>
      <c r="G41" s="348">
        <f t="shared" si="3"/>
        <v>0</v>
      </c>
      <c r="H41" s="390"/>
      <c r="I41" s="290"/>
      <c r="J41" s="290"/>
      <c r="K41" s="290"/>
      <c r="L41" s="290"/>
      <c r="M41" s="290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0"/>
      <c r="Y41" s="290"/>
      <c r="Z41" s="290"/>
      <c r="AA41" s="290"/>
      <c r="AB41" s="290"/>
      <c r="AC41" s="290"/>
      <c r="AD41" s="290"/>
      <c r="AE41" s="290"/>
      <c r="AF41" s="290"/>
      <c r="AG41" s="290"/>
    </row>
    <row r="42" spans="1:33" s="402" customFormat="1" x14ac:dyDescent="0.2">
      <c r="A42" s="345">
        <v>13</v>
      </c>
      <c r="B42" s="450"/>
      <c r="C42" s="385" t="s">
        <v>22</v>
      </c>
      <c r="D42" s="347" t="s">
        <v>5</v>
      </c>
      <c r="E42" s="348">
        <v>90</v>
      </c>
      <c r="F42" s="470"/>
      <c r="G42" s="348">
        <f t="shared" si="3"/>
        <v>0</v>
      </c>
      <c r="H42" s="390"/>
      <c r="I42" s="290"/>
      <c r="J42" s="290"/>
      <c r="K42" s="290"/>
      <c r="L42" s="290"/>
      <c r="M42" s="290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0"/>
      <c r="Y42" s="290"/>
      <c r="Z42" s="290"/>
      <c r="AA42" s="290"/>
      <c r="AB42" s="290"/>
      <c r="AC42" s="290"/>
      <c r="AD42" s="290"/>
      <c r="AE42" s="290"/>
      <c r="AF42" s="290"/>
      <c r="AG42" s="290"/>
    </row>
    <row r="43" spans="1:33" s="402" customFormat="1" x14ac:dyDescent="0.2">
      <c r="A43" s="345">
        <v>14</v>
      </c>
      <c r="B43" s="450"/>
      <c r="C43" s="385" t="s">
        <v>16</v>
      </c>
      <c r="D43" s="347" t="s">
        <v>5</v>
      </c>
      <c r="E43" s="348">
        <v>90</v>
      </c>
      <c r="F43" s="470"/>
      <c r="G43" s="348">
        <f t="shared" si="3"/>
        <v>0</v>
      </c>
      <c r="H43" s="390"/>
      <c r="I43" s="290"/>
      <c r="J43" s="290"/>
      <c r="K43" s="290"/>
      <c r="L43" s="290"/>
      <c r="M43" s="290"/>
      <c r="N43" s="291"/>
      <c r="O43" s="291"/>
      <c r="P43" s="291"/>
      <c r="Q43" s="291"/>
      <c r="R43" s="291"/>
      <c r="S43" s="291"/>
      <c r="T43" s="291"/>
      <c r="U43" s="291"/>
      <c r="V43" s="291"/>
      <c r="W43" s="291"/>
      <c r="X43" s="290"/>
      <c r="Y43" s="290"/>
      <c r="Z43" s="290"/>
      <c r="AA43" s="290"/>
      <c r="AB43" s="290"/>
      <c r="AC43" s="290"/>
      <c r="AD43" s="290"/>
      <c r="AE43" s="290"/>
      <c r="AF43" s="290"/>
      <c r="AG43" s="290"/>
    </row>
    <row r="44" spans="1:33" s="402" customFormat="1" ht="15" thickBot="1" x14ac:dyDescent="0.25">
      <c r="A44" s="345">
        <v>15</v>
      </c>
      <c r="B44" s="450"/>
      <c r="C44" s="385" t="s">
        <v>17</v>
      </c>
      <c r="D44" s="347" t="s">
        <v>5</v>
      </c>
      <c r="E44" s="348">
        <v>90</v>
      </c>
      <c r="F44" s="470"/>
      <c r="G44" s="348">
        <f t="shared" si="3"/>
        <v>0</v>
      </c>
      <c r="H44" s="390"/>
      <c r="I44" s="290"/>
      <c r="J44" s="290"/>
      <c r="K44" s="290"/>
      <c r="L44" s="290"/>
      <c r="M44" s="290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0"/>
      <c r="Y44" s="290"/>
      <c r="Z44" s="290"/>
      <c r="AA44" s="290"/>
      <c r="AB44" s="290"/>
      <c r="AC44" s="290"/>
      <c r="AD44" s="290"/>
      <c r="AE44" s="290"/>
      <c r="AF44" s="290"/>
      <c r="AG44" s="290"/>
    </row>
    <row r="45" spans="1:33" s="402" customFormat="1" ht="15" thickBot="1" x14ac:dyDescent="0.25">
      <c r="A45" s="403"/>
      <c r="E45" s="292"/>
      <c r="F45" s="404" t="s">
        <v>81</v>
      </c>
      <c r="G45" s="503">
        <f>SUM(G13:G44)</f>
        <v>0</v>
      </c>
      <c r="H45" s="794"/>
      <c r="I45" s="794"/>
      <c r="J45" s="794"/>
      <c r="K45" s="794"/>
      <c r="L45" s="290"/>
      <c r="M45" s="290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0"/>
      <c r="Y45" s="290"/>
      <c r="Z45" s="290"/>
      <c r="AA45" s="290"/>
      <c r="AB45" s="290"/>
      <c r="AC45" s="290"/>
      <c r="AD45" s="290"/>
      <c r="AE45" s="290"/>
      <c r="AF45" s="290"/>
      <c r="AG45" s="290"/>
    </row>
    <row r="46" spans="1:33" s="402" customFormat="1" x14ac:dyDescent="0.2">
      <c r="E46" s="405"/>
      <c r="F46" s="482" t="s">
        <v>82</v>
      </c>
      <c r="G46" s="504">
        <f>G45*0.2</f>
        <v>0</v>
      </c>
      <c r="H46" s="390"/>
      <c r="I46" s="290"/>
      <c r="J46" s="290"/>
      <c r="K46" s="290"/>
      <c r="L46" s="290"/>
      <c r="M46" s="290"/>
      <c r="N46" s="291"/>
      <c r="O46" s="291"/>
      <c r="P46" s="291"/>
      <c r="Q46" s="291"/>
      <c r="R46" s="291"/>
      <c r="S46" s="291"/>
      <c r="T46" s="291"/>
      <c r="U46" s="291"/>
      <c r="V46" s="291"/>
      <c r="W46" s="291"/>
      <c r="X46" s="290"/>
      <c r="Y46" s="290"/>
      <c r="Z46" s="290"/>
      <c r="AA46" s="290"/>
      <c r="AB46" s="290"/>
      <c r="AC46" s="290"/>
      <c r="AD46" s="290"/>
      <c r="AE46" s="290"/>
      <c r="AF46" s="290"/>
      <c r="AG46" s="290"/>
    </row>
    <row r="47" spans="1:33" s="402" customFormat="1" x14ac:dyDescent="0.2">
      <c r="A47" s="407"/>
      <c r="B47" s="407"/>
      <c r="C47" s="408"/>
      <c r="D47" s="408"/>
      <c r="E47" s="408"/>
      <c r="F47" s="409" t="s">
        <v>83</v>
      </c>
      <c r="G47" s="406">
        <f>SUM(G45:G46)</f>
        <v>0</v>
      </c>
      <c r="H47" s="390"/>
      <c r="I47" s="290"/>
      <c r="J47" s="290"/>
      <c r="K47" s="290"/>
      <c r="L47" s="290"/>
      <c r="M47" s="290"/>
      <c r="N47" s="291"/>
      <c r="O47" s="291"/>
      <c r="P47" s="291"/>
      <c r="Q47" s="291"/>
      <c r="R47" s="291"/>
      <c r="S47" s="291"/>
      <c r="T47" s="291"/>
      <c r="U47" s="291"/>
      <c r="V47" s="291"/>
      <c r="W47" s="291"/>
      <c r="X47" s="290"/>
      <c r="Y47" s="290"/>
      <c r="Z47" s="290"/>
      <c r="AA47" s="290"/>
      <c r="AB47" s="290"/>
      <c r="AC47" s="290"/>
      <c r="AD47" s="290"/>
      <c r="AE47" s="290"/>
      <c r="AF47" s="290"/>
      <c r="AG47" s="290"/>
    </row>
    <row r="48" spans="1:33" s="402" customFormat="1" x14ac:dyDescent="0.2">
      <c r="A48" s="407"/>
      <c r="B48" s="407"/>
      <c r="C48" s="408"/>
      <c r="D48" s="408"/>
      <c r="E48" s="408"/>
      <c r="F48" s="409"/>
      <c r="G48" s="406"/>
      <c r="H48" s="390"/>
      <c r="I48" s="290"/>
      <c r="J48" s="290"/>
      <c r="K48" s="290"/>
      <c r="L48" s="290"/>
      <c r="M48" s="290"/>
      <c r="N48" s="291"/>
      <c r="O48" s="291"/>
      <c r="P48" s="291"/>
      <c r="Q48" s="291"/>
      <c r="R48" s="291"/>
      <c r="S48" s="291"/>
      <c r="T48" s="291"/>
      <c r="U48" s="291"/>
      <c r="V48" s="291"/>
      <c r="W48" s="291"/>
      <c r="X48" s="290"/>
      <c r="Y48" s="290"/>
      <c r="Z48" s="290"/>
      <c r="AA48" s="290"/>
      <c r="AB48" s="290"/>
      <c r="AC48" s="290"/>
      <c r="AD48" s="290"/>
      <c r="AE48" s="290"/>
      <c r="AF48" s="290"/>
      <c r="AG48" s="290"/>
    </row>
    <row r="49" spans="1:33" s="418" customFormat="1" ht="15.75" x14ac:dyDescent="0.2">
      <c r="A49" s="790" t="s">
        <v>419</v>
      </c>
      <c r="B49" s="790"/>
      <c r="C49" s="628" t="s">
        <v>420</v>
      </c>
      <c r="D49" s="410"/>
      <c r="E49" s="410"/>
      <c r="F49" s="410"/>
      <c r="G49" s="411"/>
      <c r="H49" s="412"/>
      <c r="I49" s="413"/>
      <c r="J49" s="413"/>
      <c r="K49" s="412"/>
      <c r="L49" s="414"/>
      <c r="M49" s="415"/>
      <c r="N49" s="413"/>
      <c r="O49" s="413"/>
      <c r="P49" s="413"/>
      <c r="Q49" s="413"/>
      <c r="R49" s="413"/>
      <c r="S49" s="416"/>
      <c r="T49" s="416"/>
      <c r="U49" s="417"/>
      <c r="V49" s="413"/>
      <c r="W49" s="413"/>
      <c r="X49" s="413"/>
      <c r="Y49" s="413"/>
      <c r="Z49" s="413"/>
      <c r="AA49" s="413"/>
      <c r="AB49" s="413"/>
      <c r="AC49" s="413"/>
      <c r="AD49" s="413"/>
      <c r="AE49" s="413"/>
      <c r="AF49" s="413"/>
      <c r="AG49" s="413"/>
    </row>
    <row r="50" spans="1:33" x14ac:dyDescent="0.2">
      <c r="A50" s="419"/>
      <c r="B50" s="419"/>
      <c r="C50" s="419"/>
      <c r="D50" s="419"/>
      <c r="E50" s="420"/>
      <c r="F50" s="420"/>
      <c r="G50" s="421"/>
      <c r="I50" s="291"/>
      <c r="J50" s="291"/>
      <c r="L50" s="422"/>
      <c r="M50" s="423"/>
      <c r="S50" s="377"/>
      <c r="T50" s="377"/>
      <c r="U50" s="424"/>
    </row>
    <row r="51" spans="1:33" ht="15" customHeight="1" x14ac:dyDescent="0.2">
      <c r="A51" s="419"/>
      <c r="B51" s="419"/>
      <c r="C51" s="419"/>
      <c r="D51" s="419"/>
      <c r="E51" s="420"/>
      <c r="F51" s="420"/>
      <c r="G51" s="421"/>
      <c r="I51" s="291"/>
      <c r="J51" s="291"/>
      <c r="L51" s="422"/>
      <c r="M51" s="423"/>
      <c r="S51" s="377"/>
      <c r="T51" s="377"/>
      <c r="U51" s="424"/>
    </row>
    <row r="52" spans="1:33" x14ac:dyDescent="0.2">
      <c r="A52" s="419"/>
      <c r="B52" s="419"/>
      <c r="C52" s="419"/>
      <c r="D52" s="419"/>
      <c r="E52" s="420"/>
      <c r="F52" s="420"/>
      <c r="G52" s="421"/>
      <c r="I52" s="291"/>
      <c r="J52" s="291"/>
      <c r="L52" s="422"/>
      <c r="M52" s="423"/>
      <c r="S52" s="377"/>
      <c r="T52" s="377"/>
      <c r="U52" s="424"/>
    </row>
    <row r="53" spans="1:33" s="405" customFormat="1" x14ac:dyDescent="0.2">
      <c r="A53" s="791"/>
      <c r="B53" s="791"/>
      <c r="C53" s="793" t="s">
        <v>421</v>
      </c>
      <c r="D53" s="793"/>
      <c r="E53" s="777"/>
      <c r="F53" s="777"/>
      <c r="G53" s="777"/>
      <c r="H53" s="425"/>
      <c r="I53" s="426"/>
      <c r="J53" s="426"/>
      <c r="K53" s="427"/>
      <c r="L53" s="428"/>
      <c r="M53" s="429"/>
      <c r="N53" s="426"/>
      <c r="O53" s="426"/>
      <c r="P53" s="426"/>
      <c r="Q53" s="426"/>
      <c r="R53" s="426"/>
      <c r="S53" s="430"/>
      <c r="T53" s="430"/>
      <c r="U53" s="431"/>
      <c r="V53" s="426"/>
      <c r="W53" s="426"/>
      <c r="X53" s="426"/>
      <c r="Y53" s="426"/>
      <c r="Z53" s="426"/>
      <c r="AA53" s="426"/>
      <c r="AB53" s="426"/>
      <c r="AC53" s="426"/>
      <c r="AD53" s="426"/>
      <c r="AE53" s="426"/>
      <c r="AF53" s="426"/>
      <c r="AG53" s="426"/>
    </row>
    <row r="54" spans="1:33" s="405" customFormat="1" ht="12.75" x14ac:dyDescent="0.2">
      <c r="A54" s="432"/>
      <c r="B54" s="432"/>
      <c r="C54" s="433"/>
      <c r="D54" s="432"/>
      <c r="E54" s="434"/>
      <c r="F54" s="435"/>
      <c r="G54" s="436"/>
      <c r="H54" s="437"/>
      <c r="I54" s="426"/>
      <c r="J54" s="426"/>
      <c r="K54" s="427"/>
      <c r="L54" s="428"/>
      <c r="M54" s="429"/>
      <c r="N54" s="426"/>
      <c r="O54" s="426"/>
      <c r="P54" s="426"/>
      <c r="Q54" s="426"/>
      <c r="R54" s="426"/>
      <c r="S54" s="430"/>
      <c r="T54" s="430"/>
      <c r="U54" s="431"/>
      <c r="V54" s="426"/>
      <c r="W54" s="426"/>
      <c r="X54" s="426"/>
      <c r="Y54" s="426"/>
      <c r="Z54" s="426"/>
      <c r="AA54" s="426"/>
      <c r="AB54" s="426"/>
      <c r="AC54" s="426"/>
      <c r="AD54" s="426"/>
      <c r="AE54" s="426"/>
      <c r="AF54" s="426"/>
      <c r="AG54" s="426"/>
    </row>
    <row r="55" spans="1:33" s="405" customFormat="1" x14ac:dyDescent="0.2">
      <c r="A55" s="432"/>
      <c r="B55" s="432"/>
      <c r="C55" s="438"/>
      <c r="D55" s="439"/>
      <c r="E55" s="777"/>
      <c r="F55" s="777"/>
      <c r="G55" s="777"/>
      <c r="H55" s="440"/>
      <c r="I55" s="426"/>
      <c r="J55" s="426"/>
      <c r="K55" s="427"/>
      <c r="L55" s="428"/>
      <c r="M55" s="429"/>
      <c r="N55" s="426"/>
      <c r="O55" s="426"/>
      <c r="P55" s="426"/>
      <c r="Q55" s="426"/>
      <c r="R55" s="426"/>
      <c r="S55" s="430"/>
      <c r="T55" s="430"/>
      <c r="U55" s="431"/>
      <c r="V55" s="426"/>
      <c r="W55" s="426"/>
      <c r="X55" s="426"/>
      <c r="Y55" s="426"/>
      <c r="Z55" s="426"/>
      <c r="AA55" s="426"/>
      <c r="AB55" s="426"/>
      <c r="AC55" s="426"/>
      <c r="AD55" s="426"/>
      <c r="AE55" s="426"/>
      <c r="AF55" s="426"/>
      <c r="AG55" s="426"/>
    </row>
    <row r="56" spans="1:33" s="405" customFormat="1" ht="12.75" x14ac:dyDescent="0.2">
      <c r="A56" s="432"/>
      <c r="B56" s="432"/>
      <c r="C56" s="433"/>
      <c r="D56" s="432"/>
      <c r="E56" s="778" t="s">
        <v>422</v>
      </c>
      <c r="F56" s="778"/>
      <c r="G56" s="778"/>
      <c r="H56" s="441"/>
      <c r="I56" s="426"/>
      <c r="J56" s="426"/>
      <c r="K56" s="427"/>
      <c r="L56" s="428"/>
      <c r="M56" s="429"/>
      <c r="N56" s="426"/>
      <c r="O56" s="426"/>
      <c r="P56" s="426"/>
      <c r="Q56" s="426"/>
      <c r="R56" s="426"/>
      <c r="S56" s="430"/>
      <c r="T56" s="430"/>
      <c r="U56" s="431"/>
      <c r="V56" s="426"/>
      <c r="W56" s="426"/>
      <c r="X56" s="426"/>
      <c r="Y56" s="426"/>
      <c r="Z56" s="426"/>
      <c r="AA56" s="426"/>
      <c r="AB56" s="426"/>
      <c r="AC56" s="426"/>
      <c r="AD56" s="426"/>
      <c r="AE56" s="426"/>
      <c r="AF56" s="426"/>
      <c r="AG56" s="426"/>
    </row>
    <row r="57" spans="1:33" s="405" customFormat="1" ht="12.75" x14ac:dyDescent="0.2">
      <c r="A57" s="432"/>
      <c r="B57" s="432"/>
      <c r="C57" s="433"/>
      <c r="D57" s="432"/>
      <c r="E57" s="442"/>
      <c r="F57" s="443"/>
      <c r="G57" s="444"/>
      <c r="H57" s="445"/>
      <c r="I57" s="426"/>
      <c r="J57" s="426"/>
      <c r="K57" s="427"/>
      <c r="L57" s="428"/>
      <c r="M57" s="429"/>
      <c r="N57" s="426"/>
      <c r="O57" s="426"/>
      <c r="P57" s="426"/>
      <c r="Q57" s="426"/>
      <c r="R57" s="426"/>
      <c r="S57" s="430"/>
      <c r="T57" s="430"/>
      <c r="U57" s="431"/>
      <c r="V57" s="426"/>
      <c r="W57" s="426"/>
      <c r="X57" s="426"/>
      <c r="Y57" s="426"/>
      <c r="Z57" s="426"/>
      <c r="AA57" s="426"/>
      <c r="AB57" s="426"/>
      <c r="AC57" s="426"/>
      <c r="AD57" s="426"/>
      <c r="AE57" s="426"/>
      <c r="AF57" s="426"/>
      <c r="AG57" s="426"/>
    </row>
    <row r="58" spans="1:33" s="405" customFormat="1" x14ac:dyDescent="0.2">
      <c r="A58" s="432"/>
      <c r="B58" s="432"/>
      <c r="C58" s="438"/>
      <c r="D58" s="439"/>
      <c r="E58" s="777"/>
      <c r="F58" s="777"/>
      <c r="G58" s="777"/>
      <c r="H58" s="425"/>
      <c r="I58" s="426"/>
      <c r="J58" s="426"/>
      <c r="K58" s="427"/>
      <c r="L58" s="428"/>
      <c r="M58" s="429"/>
      <c r="N58" s="426"/>
      <c r="O58" s="426"/>
      <c r="P58" s="426"/>
      <c r="Q58" s="426"/>
      <c r="R58" s="426"/>
      <c r="S58" s="430"/>
      <c r="T58" s="430"/>
      <c r="U58" s="431"/>
      <c r="V58" s="426"/>
      <c r="W58" s="426"/>
      <c r="X58" s="426"/>
      <c r="Y58" s="426"/>
      <c r="Z58" s="426"/>
      <c r="AA58" s="426"/>
      <c r="AB58" s="426"/>
      <c r="AC58" s="426"/>
      <c r="AD58" s="426"/>
      <c r="AE58" s="426"/>
      <c r="AF58" s="426"/>
      <c r="AG58" s="426"/>
    </row>
    <row r="59" spans="1:33" s="405" customFormat="1" ht="12.75" x14ac:dyDescent="0.2">
      <c r="C59" s="432"/>
      <c r="D59" s="432"/>
      <c r="E59" s="779" t="s">
        <v>423</v>
      </c>
      <c r="F59" s="779"/>
      <c r="G59" s="779"/>
      <c r="H59" s="446"/>
      <c r="I59" s="447"/>
      <c r="J59" s="447"/>
      <c r="K59" s="427"/>
      <c r="L59" s="428"/>
      <c r="M59" s="429"/>
      <c r="N59" s="426"/>
      <c r="O59" s="426"/>
      <c r="P59" s="426"/>
      <c r="Q59" s="426"/>
      <c r="R59" s="426"/>
      <c r="S59" s="430"/>
      <c r="T59" s="430"/>
      <c r="U59" s="431"/>
      <c r="V59" s="426"/>
      <c r="W59" s="426"/>
      <c r="X59" s="426"/>
      <c r="Y59" s="426"/>
      <c r="Z59" s="426"/>
      <c r="AA59" s="426"/>
      <c r="AB59" s="426"/>
      <c r="AC59" s="426"/>
      <c r="AD59" s="426"/>
      <c r="AE59" s="426"/>
      <c r="AF59" s="426"/>
      <c r="AG59" s="426"/>
    </row>
    <row r="62" spans="1:33" s="402" customFormat="1" x14ac:dyDescent="0.2">
      <c r="A62" s="292"/>
      <c r="B62" s="292"/>
      <c r="C62" s="448"/>
      <c r="D62" s="292"/>
      <c r="E62" s="292"/>
      <c r="F62" s="449"/>
      <c r="G62" s="420"/>
      <c r="H62" s="290"/>
      <c r="I62" s="290"/>
      <c r="J62" s="290"/>
      <c r="K62" s="290"/>
      <c r="L62" s="290"/>
      <c r="M62" s="290"/>
      <c r="N62" s="291"/>
      <c r="O62" s="291"/>
      <c r="P62" s="291"/>
      <c r="Q62" s="291"/>
      <c r="R62" s="291"/>
      <c r="S62" s="291"/>
      <c r="T62" s="291"/>
      <c r="U62" s="291"/>
      <c r="V62" s="291"/>
      <c r="W62" s="291"/>
      <c r="X62" s="290"/>
      <c r="Y62" s="290"/>
      <c r="Z62" s="290"/>
      <c r="AA62" s="290"/>
      <c r="AB62" s="290"/>
      <c r="AC62" s="290"/>
      <c r="AD62" s="290"/>
      <c r="AE62" s="290"/>
      <c r="AF62" s="290"/>
      <c r="AG62" s="29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password="CF7A" sqref="F57 C53 G59 A49:B58 C49:D52 E49:E56 E58 C54:D59" name="Range1"/>
  </protectedRanges>
  <mergeCells count="34">
    <mergeCell ref="V8:V9"/>
    <mergeCell ref="A18:A20"/>
    <mergeCell ref="A2:G3"/>
    <mergeCell ref="C4:G4"/>
    <mergeCell ref="A7:G7"/>
    <mergeCell ref="S8:S9"/>
    <mergeCell ref="T8:T9"/>
    <mergeCell ref="A8:A9"/>
    <mergeCell ref="C8:C9"/>
    <mergeCell ref="D8:D9"/>
    <mergeCell ref="G8:G9"/>
    <mergeCell ref="C6:G6"/>
    <mergeCell ref="E55:G55"/>
    <mergeCell ref="H45:K45"/>
    <mergeCell ref="I29:K29"/>
    <mergeCell ref="U8:U9"/>
    <mergeCell ref="E8:E9"/>
    <mergeCell ref="A11:G11"/>
    <mergeCell ref="D1:G1"/>
    <mergeCell ref="E58:G58"/>
    <mergeCell ref="E56:G56"/>
    <mergeCell ref="E59:G59"/>
    <mergeCell ref="B12:G12"/>
    <mergeCell ref="B29:G29"/>
    <mergeCell ref="B8:B9"/>
    <mergeCell ref="F8:F9"/>
    <mergeCell ref="A4:B4"/>
    <mergeCell ref="A6:B6"/>
    <mergeCell ref="A5:B5"/>
    <mergeCell ref="A49:B49"/>
    <mergeCell ref="A53:B53"/>
    <mergeCell ref="B18:C18"/>
    <mergeCell ref="C53:D53"/>
    <mergeCell ref="E53:G53"/>
  </mergeCells>
  <printOptions horizontalCentered="1"/>
  <pageMargins left="0.59055118110236227" right="0.55118110236220474" top="0.43307086614173229" bottom="0.51181102362204722" header="0.39370078740157483" footer="0.39370078740157483"/>
  <pageSetup paperSize="9" scale="5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G62"/>
  <sheetViews>
    <sheetView view="pageBreakPreview" zoomScaleNormal="90" zoomScaleSheetLayoutView="100" workbookViewId="0">
      <pane ySplit="10" topLeftCell="A32" activePane="bottomLeft" state="frozen"/>
      <selection pane="bottomLeft" activeCell="C6" sqref="C6:G6"/>
    </sheetView>
  </sheetViews>
  <sheetFormatPr defaultColWidth="9.140625" defaultRowHeight="14.25" x14ac:dyDescent="0.2"/>
  <cols>
    <col min="1" max="1" width="9.28515625" style="292" bestFit="1" customWidth="1"/>
    <col min="2" max="2" width="16.28515625" style="292" customWidth="1"/>
    <col min="3" max="3" width="88.42578125" style="292" customWidth="1"/>
    <col min="4" max="4" width="10.7109375" style="292" bestFit="1" customWidth="1"/>
    <col min="5" max="5" width="13.140625" style="292" customWidth="1"/>
    <col min="6" max="6" width="9.42578125" style="449" customWidth="1"/>
    <col min="7" max="7" width="13.140625" style="420" customWidth="1"/>
    <col min="8" max="8" width="13.140625" style="544" customWidth="1"/>
    <col min="9" max="10" width="17.85546875" style="290" customWidth="1"/>
    <col min="11" max="11" width="9.42578125" style="290" customWidth="1"/>
    <col min="12" max="12" width="10.28515625" style="290" customWidth="1"/>
    <col min="13" max="13" width="6.85546875" style="290" customWidth="1"/>
    <col min="14" max="14" width="7.7109375" style="291" customWidth="1"/>
    <col min="15" max="15" width="12.5703125" style="291" customWidth="1"/>
    <col min="16" max="16" width="13.42578125" style="291" bestFit="1" customWidth="1"/>
    <col min="17" max="17" width="7" style="291" customWidth="1"/>
    <col min="18" max="18" width="23" style="291" bestFit="1" customWidth="1"/>
    <col min="19" max="19" width="11.7109375" style="291" bestFit="1" customWidth="1"/>
    <col min="20" max="20" width="12.7109375" style="291" customWidth="1"/>
    <col min="21" max="21" width="15.7109375" style="291" customWidth="1"/>
    <col min="22" max="22" width="16.140625" style="291" customWidth="1"/>
    <col min="23" max="23" width="14" style="291" customWidth="1"/>
    <col min="24" max="24" width="9.140625" style="291"/>
    <col min="25" max="16384" width="9.140625" style="292"/>
  </cols>
  <sheetData>
    <row r="1" spans="1:33" s="145" customFormat="1" ht="18.75" x14ac:dyDescent="0.3">
      <c r="D1" s="764" t="s">
        <v>461</v>
      </c>
      <c r="E1" s="764"/>
      <c r="F1" s="764"/>
      <c r="G1" s="764"/>
    </row>
    <row r="2" spans="1:33" ht="20.25" customHeight="1" x14ac:dyDescent="0.2">
      <c r="A2" s="805" t="s">
        <v>447</v>
      </c>
      <c r="B2" s="805"/>
      <c r="C2" s="805"/>
      <c r="D2" s="805"/>
      <c r="E2" s="805"/>
      <c r="F2" s="805"/>
      <c r="G2" s="805"/>
      <c r="H2" s="289"/>
      <c r="Y2" s="291"/>
      <c r="Z2" s="291"/>
      <c r="AA2" s="291"/>
      <c r="AB2" s="291"/>
      <c r="AC2" s="291"/>
      <c r="AD2" s="291"/>
      <c r="AE2" s="291"/>
      <c r="AF2" s="291"/>
      <c r="AG2" s="291"/>
    </row>
    <row r="3" spans="1:33" ht="15" customHeight="1" x14ac:dyDescent="0.2">
      <c r="A3" s="805"/>
      <c r="B3" s="805"/>
      <c r="C3" s="805"/>
      <c r="D3" s="805"/>
      <c r="E3" s="805"/>
      <c r="F3" s="805"/>
      <c r="G3" s="805"/>
      <c r="H3" s="293"/>
      <c r="Y3" s="291"/>
      <c r="Z3" s="291"/>
      <c r="AA3" s="291"/>
      <c r="AB3" s="291"/>
      <c r="AC3" s="291"/>
      <c r="AD3" s="291"/>
      <c r="AE3" s="291"/>
      <c r="AF3" s="291"/>
      <c r="AG3" s="291"/>
    </row>
    <row r="4" spans="1:33" s="297" customFormat="1" x14ac:dyDescent="0.2">
      <c r="A4" s="787" t="s">
        <v>302</v>
      </c>
      <c r="B4" s="787"/>
      <c r="C4" s="806" t="s">
        <v>418</v>
      </c>
      <c r="D4" s="806"/>
      <c r="E4" s="806"/>
      <c r="F4" s="806"/>
      <c r="G4" s="806"/>
      <c r="H4" s="294"/>
      <c r="I4" s="295"/>
      <c r="J4" s="295"/>
      <c r="K4" s="295"/>
      <c r="L4" s="295"/>
      <c r="M4" s="295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  <c r="AG4" s="296"/>
    </row>
    <row r="5" spans="1:33" s="297" customFormat="1" ht="15" customHeight="1" x14ac:dyDescent="0.2">
      <c r="A5" s="789" t="s">
        <v>437</v>
      </c>
      <c r="B5" s="789"/>
      <c r="C5" s="298">
        <v>1</v>
      </c>
      <c r="D5" s="298"/>
      <c r="E5" s="298"/>
      <c r="F5" s="298"/>
      <c r="G5" s="298"/>
      <c r="H5" s="299"/>
      <c r="I5" s="295"/>
      <c r="J5" s="295"/>
      <c r="K5" s="295"/>
      <c r="L5" s="295"/>
      <c r="M5" s="295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  <c r="AG5" s="296"/>
    </row>
    <row r="6" spans="1:33" s="304" customFormat="1" ht="15" customHeight="1" x14ac:dyDescent="0.2">
      <c r="A6" s="788" t="s">
        <v>438</v>
      </c>
      <c r="B6" s="788"/>
      <c r="C6" s="811" t="s">
        <v>444</v>
      </c>
      <c r="D6" s="811"/>
      <c r="E6" s="811"/>
      <c r="F6" s="811"/>
      <c r="G6" s="811"/>
      <c r="H6" s="301"/>
      <c r="I6" s="301"/>
      <c r="J6" s="301"/>
      <c r="K6" s="301"/>
      <c r="L6" s="301"/>
      <c r="M6" s="302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</row>
    <row r="7" spans="1:33" ht="15" customHeight="1" thickBot="1" x14ac:dyDescent="0.25">
      <c r="A7" s="807" t="s">
        <v>439</v>
      </c>
      <c r="B7" s="807"/>
      <c r="C7" s="807"/>
      <c r="D7" s="807"/>
      <c r="E7" s="807"/>
      <c r="F7" s="807"/>
      <c r="G7" s="807"/>
      <c r="H7" s="509"/>
      <c r="I7" s="306"/>
      <c r="J7" s="306"/>
      <c r="K7" s="306"/>
      <c r="L7" s="306"/>
      <c r="M7" s="306"/>
    </row>
    <row r="8" spans="1:33" ht="15" customHeight="1" thickTop="1" x14ac:dyDescent="0.2">
      <c r="A8" s="783" t="s">
        <v>75</v>
      </c>
      <c r="B8" s="783" t="s">
        <v>424</v>
      </c>
      <c r="C8" s="783" t="s">
        <v>432</v>
      </c>
      <c r="D8" s="783" t="s">
        <v>433</v>
      </c>
      <c r="E8" s="797" t="s">
        <v>417</v>
      </c>
      <c r="F8" s="785" t="s">
        <v>434</v>
      </c>
      <c r="G8" s="809" t="s">
        <v>435</v>
      </c>
      <c r="H8" s="510"/>
      <c r="J8" s="308" t="s">
        <v>29</v>
      </c>
      <c r="K8" s="511" t="s">
        <v>30</v>
      </c>
      <c r="L8" s="512" t="s">
        <v>31</v>
      </c>
      <c r="M8" s="512" t="s">
        <v>32</v>
      </c>
      <c r="N8" s="512" t="s">
        <v>33</v>
      </c>
      <c r="O8" s="512" t="s">
        <v>34</v>
      </c>
      <c r="P8" s="310" t="s">
        <v>67</v>
      </c>
      <c r="Q8" s="290"/>
      <c r="S8" s="808" t="s">
        <v>55</v>
      </c>
      <c r="T8" s="796" t="s">
        <v>53</v>
      </c>
      <c r="U8" s="796" t="s">
        <v>53</v>
      </c>
      <c r="V8" s="796" t="s">
        <v>77</v>
      </c>
      <c r="W8" s="796" t="s">
        <v>52</v>
      </c>
    </row>
    <row r="9" spans="1:33" ht="15" thickBot="1" x14ac:dyDescent="0.25">
      <c r="A9" s="784"/>
      <c r="B9" s="784"/>
      <c r="C9" s="784"/>
      <c r="D9" s="784"/>
      <c r="E9" s="798"/>
      <c r="F9" s="786"/>
      <c r="G9" s="810"/>
      <c r="H9" s="513"/>
      <c r="I9" s="308" t="s">
        <v>35</v>
      </c>
      <c r="J9" s="312" t="s">
        <v>69</v>
      </c>
      <c r="K9" s="514"/>
      <c r="L9" s="515">
        <f>K9*M9*N9</f>
        <v>0</v>
      </c>
      <c r="M9" s="515">
        <v>0.8</v>
      </c>
      <c r="N9" s="516">
        <v>1.7</v>
      </c>
      <c r="O9" s="516">
        <f>3.14*0.045^2*K9</f>
        <v>0</v>
      </c>
      <c r="P9" s="315">
        <f>K9*M9*W22</f>
        <v>0</v>
      </c>
      <c r="Q9" s="316"/>
      <c r="R9" s="317"/>
      <c r="S9" s="808"/>
      <c r="T9" s="796"/>
      <c r="U9" s="796"/>
      <c r="V9" s="796"/>
      <c r="W9" s="796"/>
    </row>
    <row r="10" spans="1:33" ht="15" thickTop="1" x14ac:dyDescent="0.2">
      <c r="A10" s="318" t="s">
        <v>425</v>
      </c>
      <c r="B10" s="318" t="s">
        <v>426</v>
      </c>
      <c r="C10" s="318" t="s">
        <v>427</v>
      </c>
      <c r="D10" s="318" t="s">
        <v>428</v>
      </c>
      <c r="E10" s="318" t="s">
        <v>429</v>
      </c>
      <c r="F10" s="318" t="s">
        <v>430</v>
      </c>
      <c r="G10" s="318" t="s">
        <v>431</v>
      </c>
      <c r="H10" s="517"/>
      <c r="I10" s="518"/>
      <c r="J10" s="312" t="s">
        <v>87</v>
      </c>
      <c r="K10" s="514">
        <v>71</v>
      </c>
      <c r="L10" s="515">
        <f>K10*M10*N10</f>
        <v>96.56</v>
      </c>
      <c r="M10" s="515">
        <v>0.8</v>
      </c>
      <c r="N10" s="516">
        <v>1.7</v>
      </c>
      <c r="O10" s="516">
        <f>3.14*0.045^2*K10</f>
        <v>0.45145349999999995</v>
      </c>
      <c r="P10" s="315">
        <f>K10*M10*W23</f>
        <v>34.080000000000005</v>
      </c>
      <c r="Q10" s="316"/>
      <c r="S10" s="309"/>
      <c r="T10" s="309"/>
      <c r="U10" s="309"/>
      <c r="V10" s="309">
        <v>1.5</v>
      </c>
      <c r="W10" s="309"/>
    </row>
    <row r="11" spans="1:33" s="484" customFormat="1" ht="5.45" customHeight="1" x14ac:dyDescent="0.2">
      <c r="A11" s="799"/>
      <c r="B11" s="800"/>
      <c r="C11" s="800"/>
      <c r="D11" s="800"/>
      <c r="E11" s="800"/>
      <c r="F11" s="800"/>
      <c r="G11" s="801"/>
      <c r="H11" s="519"/>
      <c r="I11" s="520"/>
      <c r="J11" s="521"/>
      <c r="K11" s="522"/>
      <c r="L11" s="523"/>
      <c r="M11" s="523"/>
      <c r="N11" s="524"/>
      <c r="O11" s="524"/>
      <c r="P11" s="525"/>
      <c r="Q11" s="526"/>
      <c r="R11" s="527"/>
      <c r="S11" s="528"/>
      <c r="T11" s="528"/>
      <c r="U11" s="528"/>
      <c r="V11" s="528"/>
      <c r="W11" s="528"/>
      <c r="X11" s="527"/>
    </row>
    <row r="12" spans="1:33" x14ac:dyDescent="0.2">
      <c r="A12" s="338" t="s">
        <v>40</v>
      </c>
      <c r="B12" s="780" t="s">
        <v>41</v>
      </c>
      <c r="C12" s="781"/>
      <c r="D12" s="781"/>
      <c r="E12" s="781"/>
      <c r="F12" s="781"/>
      <c r="G12" s="782"/>
      <c r="H12" s="529"/>
      <c r="I12" s="340"/>
      <c r="J12" s="341" t="s">
        <v>47</v>
      </c>
      <c r="K12" s="530"/>
      <c r="L12" s="531">
        <f t="shared" ref="L12" si="0">K12*M12*N12</f>
        <v>0</v>
      </c>
      <c r="M12" s="531">
        <v>0.8</v>
      </c>
      <c r="N12" s="532">
        <v>1.7</v>
      </c>
      <c r="O12" s="532">
        <f>3.14*0.045^2*K12</f>
        <v>0</v>
      </c>
      <c r="P12" s="344">
        <f>K12*M12*W24</f>
        <v>0</v>
      </c>
      <c r="Q12" s="316"/>
      <c r="R12" s="312" t="s">
        <v>54</v>
      </c>
      <c r="S12" s="312">
        <v>1</v>
      </c>
      <c r="T12" s="312"/>
      <c r="U12" s="312"/>
      <c r="V12" s="312"/>
      <c r="W12" s="312"/>
    </row>
    <row r="13" spans="1:33" x14ac:dyDescent="0.2">
      <c r="A13" s="345">
        <v>1</v>
      </c>
      <c r="B13" s="450"/>
      <c r="C13" s="346" t="s">
        <v>48</v>
      </c>
      <c r="D13" s="345" t="s">
        <v>5</v>
      </c>
      <c r="E13" s="471">
        <v>142</v>
      </c>
      <c r="F13" s="485"/>
      <c r="G13" s="348">
        <f>E13*F13</f>
        <v>0</v>
      </c>
      <c r="H13" s="529"/>
      <c r="I13" s="349" t="s">
        <v>36</v>
      </c>
      <c r="J13" s="309"/>
      <c r="K13" s="533">
        <f>SUM(K9:K12)</f>
        <v>71</v>
      </c>
      <c r="L13" s="534">
        <f>SUM(L9:L12)</f>
        <v>96.56</v>
      </c>
      <c r="M13" s="535"/>
      <c r="N13" s="535"/>
      <c r="O13" s="535"/>
      <c r="P13" s="353"/>
      <c r="Q13" s="316"/>
      <c r="R13" s="312" t="s">
        <v>70</v>
      </c>
      <c r="S13" s="312"/>
      <c r="T13" s="312"/>
      <c r="U13" s="312"/>
      <c r="V13" s="312"/>
      <c r="W13" s="312">
        <f>T10*T13</f>
        <v>0</v>
      </c>
    </row>
    <row r="14" spans="1:33" ht="28.5" x14ac:dyDescent="0.2">
      <c r="A14" s="345">
        <v>2</v>
      </c>
      <c r="B14" s="450"/>
      <c r="C14" s="346" t="s">
        <v>42</v>
      </c>
      <c r="D14" s="345" t="s">
        <v>440</v>
      </c>
      <c r="E14" s="471">
        <v>56.8</v>
      </c>
      <c r="F14" s="485"/>
      <c r="G14" s="348">
        <f t="shared" ref="G14:G17" si="1">E14*F14</f>
        <v>0</v>
      </c>
      <c r="H14" s="529"/>
      <c r="I14" s="354" t="s">
        <v>37</v>
      </c>
      <c r="J14" s="312" t="s">
        <v>69</v>
      </c>
      <c r="K14" s="536">
        <f>W13</f>
        <v>0</v>
      </c>
      <c r="L14" s="537">
        <f t="shared" ref="L14:L16" si="2">K14*M14*N14</f>
        <v>0</v>
      </c>
      <c r="M14" s="537">
        <v>0.5</v>
      </c>
      <c r="N14" s="537">
        <v>1.2</v>
      </c>
      <c r="O14" s="537"/>
      <c r="P14" s="315">
        <f>K14*M14*W22</f>
        <v>0</v>
      </c>
      <c r="Q14" s="316"/>
      <c r="R14" s="355" t="s">
        <v>91</v>
      </c>
      <c r="S14" s="312"/>
      <c r="T14" s="312"/>
      <c r="U14" s="312"/>
      <c r="V14" s="312"/>
      <c r="W14" s="312">
        <f>T10*T14+U10*U14</f>
        <v>0</v>
      </c>
    </row>
    <row r="15" spans="1:33" ht="15" customHeight="1" x14ac:dyDescent="0.2">
      <c r="A15" s="345">
        <v>3</v>
      </c>
      <c r="B15" s="450"/>
      <c r="C15" s="346" t="s">
        <v>0</v>
      </c>
      <c r="D15" s="345" t="s">
        <v>5</v>
      </c>
      <c r="E15" s="471">
        <v>1</v>
      </c>
      <c r="F15" s="486"/>
      <c r="G15" s="348">
        <f t="shared" si="1"/>
        <v>0</v>
      </c>
      <c r="H15" s="529"/>
      <c r="I15" s="356"/>
      <c r="J15" s="312" t="s">
        <v>87</v>
      </c>
      <c r="K15" s="536">
        <f>W14</f>
        <v>0</v>
      </c>
      <c r="L15" s="537">
        <f t="shared" si="2"/>
        <v>0</v>
      </c>
      <c r="M15" s="537">
        <v>0.5</v>
      </c>
      <c r="N15" s="537">
        <v>1.2</v>
      </c>
      <c r="O15" s="537"/>
      <c r="P15" s="315">
        <f>K15*M15*W23</f>
        <v>0</v>
      </c>
      <c r="Q15" s="357"/>
      <c r="R15" s="341" t="s">
        <v>56</v>
      </c>
      <c r="S15" s="341"/>
      <c r="T15" s="341"/>
      <c r="U15" s="341"/>
      <c r="V15" s="341">
        <v>1</v>
      </c>
      <c r="W15" s="341">
        <f>V10*V15</f>
        <v>1.5</v>
      </c>
    </row>
    <row r="16" spans="1:33" ht="15" customHeight="1" x14ac:dyDescent="0.2">
      <c r="A16" s="345">
        <v>4</v>
      </c>
      <c r="B16" s="450"/>
      <c r="C16" s="346" t="s">
        <v>25</v>
      </c>
      <c r="D16" s="345" t="s">
        <v>440</v>
      </c>
      <c r="E16" s="471">
        <v>0.75</v>
      </c>
      <c r="F16" s="486"/>
      <c r="G16" s="348">
        <f t="shared" si="1"/>
        <v>0</v>
      </c>
      <c r="H16" s="529"/>
      <c r="I16" s="356"/>
      <c r="J16" s="341" t="s">
        <v>47</v>
      </c>
      <c r="K16" s="538">
        <f>W15</f>
        <v>1.5</v>
      </c>
      <c r="L16" s="539">
        <f t="shared" si="2"/>
        <v>0.89999999999999991</v>
      </c>
      <c r="M16" s="539">
        <v>0.5</v>
      </c>
      <c r="N16" s="539">
        <v>1.2</v>
      </c>
      <c r="O16" s="539"/>
      <c r="P16" s="358"/>
      <c r="Q16" s="290"/>
      <c r="R16" s="309" t="s">
        <v>57</v>
      </c>
      <c r="S16" s="309">
        <f>V15</f>
        <v>1</v>
      </c>
      <c r="T16" s="309"/>
      <c r="U16" s="309"/>
      <c r="V16" s="309"/>
      <c r="W16" s="309"/>
    </row>
    <row r="17" spans="1:24" ht="28.5" x14ac:dyDescent="0.2">
      <c r="A17" s="345">
        <v>5</v>
      </c>
      <c r="B17" s="450"/>
      <c r="C17" s="346" t="s">
        <v>96</v>
      </c>
      <c r="D17" s="473" t="s">
        <v>441</v>
      </c>
      <c r="E17" s="471">
        <v>5.82</v>
      </c>
      <c r="F17" s="485"/>
      <c r="G17" s="348">
        <f t="shared" si="1"/>
        <v>0</v>
      </c>
      <c r="H17" s="529"/>
      <c r="I17" s="360" t="s">
        <v>38</v>
      </c>
      <c r="J17" s="309"/>
      <c r="K17" s="533">
        <f>SUM(K14:K16)</f>
        <v>1.5</v>
      </c>
      <c r="L17" s="534">
        <f>SUM(L14:L16)</f>
        <v>0.89999999999999991</v>
      </c>
      <c r="M17" s="535"/>
      <c r="N17" s="535"/>
      <c r="O17" s="535">
        <f>SUM(O9:O16)</f>
        <v>0.45145349999999995</v>
      </c>
      <c r="P17" s="353">
        <f>SUM(P9:P16)</f>
        <v>34.080000000000005</v>
      </c>
      <c r="Q17" s="357"/>
      <c r="R17" s="361" t="s">
        <v>58</v>
      </c>
      <c r="S17" s="362">
        <f>SUM(S12:S15)</f>
        <v>1</v>
      </c>
      <c r="T17" s="362"/>
      <c r="U17" s="362"/>
      <c r="V17" s="362"/>
      <c r="W17" s="363"/>
      <c r="X17" s="317"/>
    </row>
    <row r="18" spans="1:24" ht="16.5" x14ac:dyDescent="0.2">
      <c r="A18" s="802">
        <v>6</v>
      </c>
      <c r="B18" s="812" t="s">
        <v>49</v>
      </c>
      <c r="C18" s="812"/>
      <c r="D18" s="473" t="s">
        <v>441</v>
      </c>
      <c r="E18" s="475">
        <v>91.64</v>
      </c>
      <c r="F18" s="476"/>
      <c r="G18" s="348"/>
      <c r="H18" s="529"/>
      <c r="I18" s="540"/>
      <c r="N18" s="290"/>
      <c r="P18" s="377" t="e">
        <f>#REF!/2.4</f>
        <v>#REF!</v>
      </c>
      <c r="Q18" s="357"/>
    </row>
    <row r="19" spans="1:24" ht="15" customHeight="1" x14ac:dyDescent="0.2">
      <c r="A19" s="803"/>
      <c r="B19" s="487"/>
      <c r="C19" s="483" t="s">
        <v>104</v>
      </c>
      <c r="D19" s="473" t="s">
        <v>441</v>
      </c>
      <c r="E19" s="471">
        <v>73.31</v>
      </c>
      <c r="F19" s="488"/>
      <c r="G19" s="348">
        <f t="shared" ref="G19:G28" si="3">E19*F19</f>
        <v>0</v>
      </c>
      <c r="H19" s="529"/>
      <c r="I19" s="375"/>
      <c r="J19" s="309" t="s">
        <v>55</v>
      </c>
      <c r="K19" s="376" t="s">
        <v>52</v>
      </c>
      <c r="N19" s="290"/>
      <c r="P19" s="377" t="e">
        <f>#REF!/2.3</f>
        <v>#REF!</v>
      </c>
    </row>
    <row r="20" spans="1:24" ht="15" customHeight="1" x14ac:dyDescent="0.2">
      <c r="A20" s="804"/>
      <c r="B20" s="487"/>
      <c r="C20" s="378" t="s">
        <v>105</v>
      </c>
      <c r="D20" s="473" t="s">
        <v>441</v>
      </c>
      <c r="E20" s="471">
        <v>18.329999999999998</v>
      </c>
      <c r="F20" s="489"/>
      <c r="G20" s="348">
        <f t="shared" si="3"/>
        <v>0</v>
      </c>
      <c r="H20" s="529"/>
      <c r="I20" s="309" t="s">
        <v>71</v>
      </c>
      <c r="J20" s="309"/>
      <c r="K20" s="309"/>
      <c r="P20" s="377" t="e">
        <f>#REF!/2.2</f>
        <v>#REF!</v>
      </c>
      <c r="V20" s="317"/>
    </row>
    <row r="21" spans="1:24" ht="30" customHeight="1" x14ac:dyDescent="0.2">
      <c r="A21" s="379">
        <v>7</v>
      </c>
      <c r="B21" s="452"/>
      <c r="C21" s="380" t="s">
        <v>26</v>
      </c>
      <c r="D21" s="473" t="s">
        <v>441</v>
      </c>
      <c r="E21" s="471">
        <v>18.329999999999998</v>
      </c>
      <c r="F21" s="490"/>
      <c r="G21" s="348">
        <f t="shared" si="3"/>
        <v>0</v>
      </c>
      <c r="H21" s="529"/>
      <c r="I21" s="309" t="s">
        <v>73</v>
      </c>
      <c r="J21" s="309"/>
      <c r="K21" s="381"/>
      <c r="P21" s="377" t="e">
        <f>P18+P19+P20+#REF!</f>
        <v>#REF!</v>
      </c>
      <c r="Q21" s="309" t="s">
        <v>66</v>
      </c>
      <c r="R21" s="376" t="s">
        <v>59</v>
      </c>
      <c r="S21" s="376" t="s">
        <v>60</v>
      </c>
      <c r="T21" s="376" t="s">
        <v>61</v>
      </c>
      <c r="U21" s="376" t="s">
        <v>62</v>
      </c>
      <c r="V21" s="376" t="s">
        <v>63</v>
      </c>
      <c r="W21" s="376" t="s">
        <v>68</v>
      </c>
    </row>
    <row r="22" spans="1:24" s="383" customFormat="1" ht="16.5" x14ac:dyDescent="0.2">
      <c r="A22" s="345">
        <v>8</v>
      </c>
      <c r="B22" s="450"/>
      <c r="C22" s="382" t="s">
        <v>27</v>
      </c>
      <c r="D22" s="473" t="s">
        <v>441</v>
      </c>
      <c r="E22" s="471">
        <v>18.329999999999998</v>
      </c>
      <c r="F22" s="491"/>
      <c r="G22" s="348">
        <f t="shared" si="3"/>
        <v>0</v>
      </c>
      <c r="H22" s="529"/>
      <c r="I22" s="309" t="s">
        <v>92</v>
      </c>
      <c r="J22" s="376"/>
      <c r="K22" s="309"/>
      <c r="L22" s="290"/>
      <c r="M22" s="290"/>
      <c r="N22" s="317"/>
      <c r="O22" s="317"/>
      <c r="P22" s="291"/>
      <c r="Q22" s="309">
        <v>1</v>
      </c>
      <c r="R22" s="376" t="s">
        <v>89</v>
      </c>
      <c r="S22" s="376">
        <v>0.04</v>
      </c>
      <c r="T22" s="376">
        <v>0.04</v>
      </c>
      <c r="U22" s="376">
        <v>0.06</v>
      </c>
      <c r="V22" s="376">
        <v>0.46</v>
      </c>
      <c r="W22" s="376">
        <f>SUM(S22:V22)</f>
        <v>0.60000000000000009</v>
      </c>
      <c r="X22" s="317"/>
    </row>
    <row r="23" spans="1:24" ht="16.5" x14ac:dyDescent="0.2">
      <c r="A23" s="379">
        <v>9</v>
      </c>
      <c r="B23" s="452"/>
      <c r="C23" s="384" t="s">
        <v>95</v>
      </c>
      <c r="D23" s="473" t="s">
        <v>441</v>
      </c>
      <c r="E23" s="471">
        <v>91.64</v>
      </c>
      <c r="F23" s="492"/>
      <c r="G23" s="348">
        <f t="shared" si="3"/>
        <v>0</v>
      </c>
      <c r="H23" s="529"/>
      <c r="I23" s="309" t="s">
        <v>93</v>
      </c>
      <c r="J23" s="309">
        <v>1</v>
      </c>
      <c r="K23" s="309"/>
      <c r="Q23" s="309">
        <v>2</v>
      </c>
      <c r="R23" s="309" t="s">
        <v>64</v>
      </c>
      <c r="S23" s="376">
        <v>0.04</v>
      </c>
      <c r="T23" s="376">
        <v>0.04</v>
      </c>
      <c r="U23" s="376">
        <v>0.06</v>
      </c>
      <c r="V23" s="376">
        <v>0.46</v>
      </c>
      <c r="W23" s="376">
        <f>SUM(S23:V23)</f>
        <v>0.60000000000000009</v>
      </c>
    </row>
    <row r="24" spans="1:24" ht="16.5" x14ac:dyDescent="0.2">
      <c r="A24" s="345">
        <v>10</v>
      </c>
      <c r="B24" s="450"/>
      <c r="C24" s="385" t="s">
        <v>442</v>
      </c>
      <c r="D24" s="345" t="s">
        <v>440</v>
      </c>
      <c r="E24" s="471">
        <v>127.8</v>
      </c>
      <c r="F24" s="493"/>
      <c r="G24" s="348">
        <f t="shared" si="3"/>
        <v>0</v>
      </c>
      <c r="H24" s="529"/>
      <c r="I24" s="309" t="s">
        <v>78</v>
      </c>
      <c r="J24" s="309"/>
      <c r="K24" s="309"/>
      <c r="N24" s="290"/>
      <c r="Q24" s="309">
        <v>3</v>
      </c>
      <c r="R24" s="309" t="s">
        <v>90</v>
      </c>
      <c r="S24" s="309"/>
      <c r="T24" s="309"/>
      <c r="U24" s="309"/>
      <c r="V24" s="309"/>
      <c r="W24" s="309">
        <v>0.1</v>
      </c>
    </row>
    <row r="25" spans="1:24" ht="42.75" x14ac:dyDescent="0.2">
      <c r="A25" s="379">
        <v>11</v>
      </c>
      <c r="B25" s="452"/>
      <c r="C25" s="386" t="s">
        <v>84</v>
      </c>
      <c r="D25" s="473" t="s">
        <v>441</v>
      </c>
      <c r="E25" s="471">
        <v>21.95</v>
      </c>
      <c r="F25" s="494"/>
      <c r="G25" s="348">
        <f t="shared" si="3"/>
        <v>0</v>
      </c>
      <c r="H25" s="541"/>
      <c r="I25" s="309" t="s">
        <v>94</v>
      </c>
      <c r="J25" s="309"/>
      <c r="K25" s="309"/>
      <c r="N25" s="290"/>
    </row>
    <row r="26" spans="1:24" ht="42.75" x14ac:dyDescent="0.2">
      <c r="A26" s="345">
        <v>12</v>
      </c>
      <c r="B26" s="450"/>
      <c r="C26" s="389" t="s">
        <v>148</v>
      </c>
      <c r="D26" s="473" t="s">
        <v>441</v>
      </c>
      <c r="E26" s="471">
        <v>43.56</v>
      </c>
      <c r="F26" s="495"/>
      <c r="G26" s="348">
        <f t="shared" si="3"/>
        <v>0</v>
      </c>
      <c r="H26" s="541"/>
      <c r="I26" s="309" t="s">
        <v>72</v>
      </c>
      <c r="J26" s="309"/>
      <c r="K26" s="309"/>
      <c r="N26" s="290"/>
    </row>
    <row r="27" spans="1:24" x14ac:dyDescent="0.2">
      <c r="A27" s="379">
        <v>13</v>
      </c>
      <c r="B27" s="452"/>
      <c r="C27" s="385" t="s">
        <v>7</v>
      </c>
      <c r="D27" s="345" t="s">
        <v>8</v>
      </c>
      <c r="E27" s="471">
        <v>1</v>
      </c>
      <c r="F27" s="496"/>
      <c r="G27" s="348">
        <f t="shared" si="3"/>
        <v>0</v>
      </c>
      <c r="H27" s="529"/>
      <c r="I27" s="309" t="s">
        <v>79</v>
      </c>
      <c r="J27" s="309"/>
      <c r="K27" s="309"/>
      <c r="L27" s="390"/>
      <c r="N27" s="391" t="s">
        <v>39</v>
      </c>
      <c r="O27" s="290"/>
      <c r="R27" s="390"/>
      <c r="S27" s="390"/>
      <c r="W27" s="290"/>
    </row>
    <row r="28" spans="1:24" ht="28.5" x14ac:dyDescent="0.2">
      <c r="A28" s="379">
        <v>14</v>
      </c>
      <c r="B28" s="452"/>
      <c r="C28" s="392" t="s">
        <v>151</v>
      </c>
      <c r="D28" s="477" t="s">
        <v>441</v>
      </c>
      <c r="E28" s="471">
        <v>26.13</v>
      </c>
      <c r="F28" s="495"/>
      <c r="G28" s="348">
        <f t="shared" si="3"/>
        <v>0</v>
      </c>
      <c r="H28" s="529"/>
      <c r="I28" s="390"/>
      <c r="N28" s="290"/>
      <c r="O28" s="290"/>
      <c r="P28" s="290"/>
      <c r="Q28" s="390"/>
      <c r="R28" s="390"/>
      <c r="S28" s="290"/>
      <c r="T28" s="290"/>
    </row>
    <row r="29" spans="1:24" s="396" customFormat="1" x14ac:dyDescent="0.2">
      <c r="A29" s="338" t="s">
        <v>43</v>
      </c>
      <c r="B29" s="780" t="s">
        <v>44</v>
      </c>
      <c r="C29" s="781"/>
      <c r="D29" s="781"/>
      <c r="E29" s="781"/>
      <c r="F29" s="781"/>
      <c r="G29" s="782"/>
      <c r="H29" s="395"/>
      <c r="I29" s="795"/>
      <c r="J29" s="795"/>
      <c r="K29" s="795"/>
      <c r="L29" s="290"/>
      <c r="M29" s="290"/>
      <c r="N29" s="290"/>
      <c r="O29" s="290"/>
      <c r="P29" s="290"/>
      <c r="Q29" s="290"/>
      <c r="R29" s="290"/>
      <c r="S29" s="290"/>
      <c r="T29" s="290"/>
      <c r="U29" s="291"/>
      <c r="V29" s="291"/>
      <c r="W29" s="291"/>
      <c r="X29" s="390"/>
    </row>
    <row r="30" spans="1:24" s="396" customFormat="1" x14ac:dyDescent="0.2">
      <c r="A30" s="345">
        <v>1</v>
      </c>
      <c r="B30" s="450"/>
      <c r="C30" s="397" t="s">
        <v>23</v>
      </c>
      <c r="D30" s="473" t="s">
        <v>5</v>
      </c>
      <c r="E30" s="478">
        <v>71</v>
      </c>
      <c r="F30" s="497"/>
      <c r="G30" s="348">
        <f t="shared" ref="G30:G42" si="4">E30*F30</f>
        <v>0</v>
      </c>
      <c r="H30" s="529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1"/>
      <c r="V30" s="291"/>
      <c r="W30" s="291"/>
      <c r="X30" s="390"/>
    </row>
    <row r="31" spans="1:24" x14ac:dyDescent="0.2">
      <c r="A31" s="345">
        <v>2</v>
      </c>
      <c r="B31" s="450"/>
      <c r="C31" s="385" t="s">
        <v>86</v>
      </c>
      <c r="D31" s="345" t="s">
        <v>6</v>
      </c>
      <c r="E31" s="471">
        <v>1</v>
      </c>
      <c r="F31" s="497"/>
      <c r="G31" s="348">
        <f t="shared" si="4"/>
        <v>0</v>
      </c>
      <c r="H31" s="542"/>
      <c r="N31" s="290"/>
      <c r="O31" s="290"/>
      <c r="P31" s="290"/>
      <c r="Q31" s="290"/>
      <c r="R31" s="290"/>
      <c r="S31" s="290"/>
      <c r="T31" s="290"/>
    </row>
    <row r="32" spans="1:24" x14ac:dyDescent="0.2">
      <c r="A32" s="345">
        <v>3</v>
      </c>
      <c r="B32" s="450"/>
      <c r="C32" s="385" t="s">
        <v>18</v>
      </c>
      <c r="D32" s="479" t="s">
        <v>6</v>
      </c>
      <c r="E32" s="471">
        <v>2</v>
      </c>
      <c r="F32" s="497"/>
      <c r="G32" s="348">
        <f t="shared" si="4"/>
        <v>0</v>
      </c>
      <c r="H32" s="543"/>
      <c r="N32" s="290"/>
      <c r="O32" s="290"/>
      <c r="P32" s="290"/>
      <c r="Q32" s="290"/>
      <c r="R32" s="290"/>
      <c r="S32" s="290"/>
      <c r="T32" s="290"/>
    </row>
    <row r="33" spans="1:33" ht="28.5" x14ac:dyDescent="0.2">
      <c r="A33" s="345">
        <v>4</v>
      </c>
      <c r="B33" s="450"/>
      <c r="C33" s="384" t="s">
        <v>19</v>
      </c>
      <c r="D33" s="345" t="s">
        <v>6</v>
      </c>
      <c r="E33" s="471">
        <v>1</v>
      </c>
      <c r="F33" s="498"/>
      <c r="G33" s="348">
        <f t="shared" si="4"/>
        <v>0</v>
      </c>
      <c r="H33" s="543"/>
      <c r="N33" s="290"/>
      <c r="O33" s="290"/>
      <c r="P33" s="290"/>
      <c r="Q33" s="290"/>
      <c r="R33" s="290"/>
      <c r="S33" s="290"/>
      <c r="T33" s="290"/>
    </row>
    <row r="34" spans="1:33" ht="28.5" x14ac:dyDescent="0.2">
      <c r="A34" s="345">
        <v>5</v>
      </c>
      <c r="B34" s="450"/>
      <c r="C34" s="401" t="s">
        <v>45</v>
      </c>
      <c r="D34" s="345" t="s">
        <v>6</v>
      </c>
      <c r="E34" s="471">
        <v>2</v>
      </c>
      <c r="F34" s="499"/>
      <c r="G34" s="348">
        <f t="shared" si="4"/>
        <v>0</v>
      </c>
      <c r="H34" s="543"/>
      <c r="N34" s="290"/>
      <c r="O34" s="290"/>
      <c r="P34" s="290"/>
      <c r="Q34" s="290"/>
      <c r="R34" s="290"/>
      <c r="S34" s="290"/>
      <c r="T34" s="290"/>
    </row>
    <row r="35" spans="1:33" x14ac:dyDescent="0.2">
      <c r="A35" s="345">
        <v>6</v>
      </c>
      <c r="B35" s="450"/>
      <c r="C35" s="385" t="s">
        <v>28</v>
      </c>
      <c r="D35" s="345" t="s">
        <v>6</v>
      </c>
      <c r="E35" s="471">
        <v>1</v>
      </c>
      <c r="F35" s="500"/>
      <c r="G35" s="348">
        <f t="shared" si="4"/>
        <v>0</v>
      </c>
      <c r="H35" s="543"/>
      <c r="N35" s="290"/>
      <c r="O35" s="290"/>
      <c r="P35" s="290"/>
      <c r="Q35" s="290"/>
      <c r="R35" s="290"/>
      <c r="S35" s="290"/>
      <c r="T35" s="290"/>
    </row>
    <row r="36" spans="1:33" x14ac:dyDescent="0.2">
      <c r="A36" s="345">
        <v>7</v>
      </c>
      <c r="B36" s="450"/>
      <c r="C36" s="385" t="s">
        <v>21</v>
      </c>
      <c r="D36" s="345" t="s">
        <v>6</v>
      </c>
      <c r="E36" s="471">
        <v>2</v>
      </c>
      <c r="F36" s="501"/>
      <c r="G36" s="348">
        <f t="shared" si="4"/>
        <v>0</v>
      </c>
      <c r="H36" s="543"/>
      <c r="N36" s="290"/>
      <c r="O36" s="290"/>
      <c r="P36" s="290"/>
      <c r="Q36" s="290"/>
      <c r="R36" s="290"/>
      <c r="S36" s="290"/>
      <c r="T36" s="290"/>
    </row>
    <row r="37" spans="1:33" x14ac:dyDescent="0.2">
      <c r="A37" s="345">
        <v>8</v>
      </c>
      <c r="B37" s="450"/>
      <c r="C37" s="385" t="s">
        <v>108</v>
      </c>
      <c r="D37" s="345" t="s">
        <v>6</v>
      </c>
      <c r="E37" s="471">
        <v>1</v>
      </c>
      <c r="F37" s="485"/>
      <c r="G37" s="348">
        <f t="shared" si="4"/>
        <v>0</v>
      </c>
      <c r="H37" s="543"/>
      <c r="N37" s="290"/>
      <c r="O37" s="290"/>
      <c r="P37" s="290"/>
      <c r="Q37" s="290"/>
      <c r="R37" s="290"/>
    </row>
    <row r="38" spans="1:33" x14ac:dyDescent="0.2">
      <c r="A38" s="345">
        <v>9</v>
      </c>
      <c r="B38" s="450"/>
      <c r="C38" s="385" t="s">
        <v>51</v>
      </c>
      <c r="D38" s="345" t="s">
        <v>6</v>
      </c>
      <c r="E38" s="471">
        <v>5</v>
      </c>
      <c r="F38" s="497"/>
      <c r="G38" s="348">
        <f t="shared" si="4"/>
        <v>0</v>
      </c>
      <c r="H38" s="543"/>
      <c r="N38" s="290"/>
      <c r="O38" s="290"/>
      <c r="P38" s="290"/>
    </row>
    <row r="39" spans="1:33" s="402" customFormat="1" x14ac:dyDescent="0.2">
      <c r="A39" s="345">
        <v>10</v>
      </c>
      <c r="B39" s="450"/>
      <c r="C39" s="385" t="s">
        <v>80</v>
      </c>
      <c r="D39" s="345" t="s">
        <v>5</v>
      </c>
      <c r="E39" s="471">
        <v>71</v>
      </c>
      <c r="F39" s="502"/>
      <c r="G39" s="348">
        <f t="shared" si="4"/>
        <v>0</v>
      </c>
      <c r="H39" s="543"/>
      <c r="I39" s="290"/>
      <c r="J39" s="290"/>
      <c r="K39" s="290"/>
      <c r="L39" s="290"/>
      <c r="M39" s="290"/>
      <c r="N39" s="291"/>
      <c r="O39" s="291"/>
      <c r="P39" s="291"/>
      <c r="Q39" s="291"/>
      <c r="R39" s="291"/>
      <c r="S39" s="291"/>
      <c r="T39" s="291"/>
      <c r="U39" s="291"/>
      <c r="V39" s="291"/>
      <c r="W39" s="291"/>
      <c r="X39" s="290"/>
    </row>
    <row r="40" spans="1:33" s="402" customFormat="1" x14ac:dyDescent="0.2">
      <c r="A40" s="345">
        <v>11</v>
      </c>
      <c r="B40" s="450"/>
      <c r="C40" s="385" t="s">
        <v>22</v>
      </c>
      <c r="D40" s="345" t="s">
        <v>5</v>
      </c>
      <c r="E40" s="471">
        <v>71</v>
      </c>
      <c r="F40" s="502"/>
      <c r="G40" s="348">
        <f t="shared" si="4"/>
        <v>0</v>
      </c>
      <c r="H40" s="543"/>
      <c r="I40" s="290"/>
      <c r="J40" s="290"/>
      <c r="K40" s="290"/>
      <c r="L40" s="290"/>
      <c r="M40" s="290"/>
      <c r="N40" s="291"/>
      <c r="O40" s="291"/>
      <c r="P40" s="291"/>
      <c r="Q40" s="291"/>
      <c r="R40" s="291"/>
      <c r="S40" s="291"/>
      <c r="T40" s="291"/>
      <c r="U40" s="291"/>
      <c r="V40" s="291"/>
      <c r="W40" s="291"/>
      <c r="X40" s="290"/>
    </row>
    <row r="41" spans="1:33" s="402" customFormat="1" x14ac:dyDescent="0.2">
      <c r="A41" s="345">
        <v>12</v>
      </c>
      <c r="B41" s="450"/>
      <c r="C41" s="385" t="s">
        <v>16</v>
      </c>
      <c r="D41" s="345" t="s">
        <v>5</v>
      </c>
      <c r="E41" s="471">
        <v>71</v>
      </c>
      <c r="F41" s="502"/>
      <c r="G41" s="348">
        <f t="shared" si="4"/>
        <v>0</v>
      </c>
      <c r="H41" s="543"/>
      <c r="I41" s="290"/>
      <c r="J41" s="290"/>
      <c r="K41" s="290"/>
      <c r="L41" s="290"/>
      <c r="M41" s="290"/>
      <c r="N41" s="291"/>
      <c r="O41" s="291"/>
      <c r="P41" s="291"/>
      <c r="Q41" s="291"/>
      <c r="R41" s="291"/>
      <c r="S41" s="291"/>
      <c r="T41" s="291"/>
      <c r="U41" s="291"/>
      <c r="V41" s="291"/>
      <c r="W41" s="291"/>
      <c r="X41" s="290"/>
    </row>
    <row r="42" spans="1:33" s="402" customFormat="1" ht="15" thickBot="1" x14ac:dyDescent="0.25">
      <c r="A42" s="345">
        <v>13</v>
      </c>
      <c r="B42" s="450"/>
      <c r="C42" s="385" t="s">
        <v>17</v>
      </c>
      <c r="D42" s="345" t="s">
        <v>5</v>
      </c>
      <c r="E42" s="471">
        <v>71</v>
      </c>
      <c r="F42" s="502"/>
      <c r="G42" s="480">
        <f t="shared" si="4"/>
        <v>0</v>
      </c>
      <c r="H42" s="543"/>
      <c r="I42" s="290"/>
      <c r="J42" s="290"/>
      <c r="K42" s="290"/>
      <c r="L42" s="290"/>
      <c r="M42" s="290"/>
      <c r="N42" s="291"/>
      <c r="O42" s="291"/>
      <c r="P42" s="291"/>
      <c r="Q42" s="291"/>
      <c r="R42" s="291"/>
      <c r="S42" s="291"/>
      <c r="T42" s="291"/>
      <c r="U42" s="291"/>
      <c r="V42" s="291"/>
      <c r="W42" s="291"/>
      <c r="X42" s="290"/>
    </row>
    <row r="43" spans="1:33" s="402" customFormat="1" ht="15" thickBot="1" x14ac:dyDescent="0.25">
      <c r="A43" s="403"/>
      <c r="E43" s="292"/>
      <c r="F43" s="404" t="s">
        <v>81</v>
      </c>
      <c r="G43" s="503">
        <f>SUM(G13:G42)</f>
        <v>0</v>
      </c>
      <c r="H43" s="794"/>
      <c r="I43" s="794"/>
      <c r="J43" s="794"/>
      <c r="K43" s="794"/>
      <c r="L43" s="290"/>
      <c r="M43" s="290"/>
      <c r="N43" s="291"/>
      <c r="O43" s="291"/>
      <c r="P43" s="291"/>
      <c r="Q43" s="291"/>
      <c r="R43" s="291"/>
      <c r="S43" s="291"/>
      <c r="T43" s="291"/>
      <c r="U43" s="291"/>
      <c r="V43" s="291"/>
      <c r="W43" s="291"/>
      <c r="X43" s="290"/>
    </row>
    <row r="44" spans="1:33" s="402" customFormat="1" x14ac:dyDescent="0.2">
      <c r="E44" s="405"/>
      <c r="F44" s="482" t="s">
        <v>82</v>
      </c>
      <c r="G44" s="504">
        <f>G43*0.2</f>
        <v>0</v>
      </c>
      <c r="H44" s="543"/>
      <c r="I44" s="290"/>
      <c r="J44" s="290"/>
      <c r="K44" s="290"/>
      <c r="L44" s="290"/>
      <c r="M44" s="290"/>
      <c r="N44" s="291"/>
      <c r="O44" s="291"/>
      <c r="P44" s="291"/>
      <c r="Q44" s="291"/>
      <c r="R44" s="291"/>
      <c r="S44" s="291"/>
      <c r="T44" s="291"/>
      <c r="U44" s="291"/>
      <c r="V44" s="291"/>
      <c r="W44" s="291"/>
      <c r="X44" s="290"/>
    </row>
    <row r="45" spans="1:33" s="402" customFormat="1" x14ac:dyDescent="0.2">
      <c r="A45" s="407"/>
      <c r="B45" s="407"/>
      <c r="C45" s="408"/>
      <c r="D45" s="408"/>
      <c r="E45" s="481"/>
      <c r="F45" s="409" t="s">
        <v>83</v>
      </c>
      <c r="G45" s="406">
        <f>SUM(G43:G44)</f>
        <v>0</v>
      </c>
      <c r="H45" s="543"/>
      <c r="I45" s="290"/>
      <c r="J45" s="290"/>
      <c r="K45" s="290"/>
      <c r="L45" s="290"/>
      <c r="M45" s="290"/>
      <c r="N45" s="291"/>
      <c r="O45" s="291"/>
      <c r="P45" s="291"/>
      <c r="Q45" s="291"/>
      <c r="R45" s="291"/>
      <c r="S45" s="291"/>
      <c r="T45" s="291"/>
      <c r="U45" s="291"/>
      <c r="V45" s="291"/>
      <c r="W45" s="291"/>
      <c r="X45" s="290"/>
    </row>
    <row r="46" spans="1:33" s="402" customFormat="1" x14ac:dyDescent="0.2">
      <c r="A46" s="408"/>
      <c r="B46" s="408"/>
      <c r="C46" s="292"/>
      <c r="D46" s="292"/>
      <c r="E46" s="292"/>
      <c r="F46" s="449"/>
      <c r="G46" s="420"/>
      <c r="H46" s="544"/>
      <c r="I46" s="290"/>
      <c r="J46" s="290"/>
      <c r="K46" s="290"/>
      <c r="L46" s="290"/>
      <c r="M46" s="290"/>
      <c r="N46" s="291"/>
      <c r="O46" s="291"/>
      <c r="P46" s="291"/>
      <c r="Q46" s="291"/>
      <c r="R46" s="291"/>
      <c r="S46" s="291"/>
      <c r="T46" s="291"/>
      <c r="U46" s="291"/>
      <c r="V46" s="291"/>
      <c r="W46" s="291"/>
      <c r="X46" s="290"/>
    </row>
    <row r="47" spans="1:33" s="418" customFormat="1" ht="15.75" x14ac:dyDescent="0.2">
      <c r="A47" s="790" t="s">
        <v>419</v>
      </c>
      <c r="B47" s="790"/>
      <c r="C47" s="628" t="s">
        <v>420</v>
      </c>
      <c r="D47" s="410"/>
      <c r="E47" s="410"/>
      <c r="F47" s="410"/>
      <c r="G47" s="411"/>
      <c r="H47" s="412"/>
      <c r="I47" s="413"/>
      <c r="J47" s="413"/>
      <c r="K47" s="412"/>
      <c r="L47" s="414"/>
      <c r="M47" s="415"/>
      <c r="N47" s="413"/>
      <c r="O47" s="413"/>
      <c r="P47" s="413"/>
      <c r="Q47" s="413"/>
      <c r="R47" s="413"/>
      <c r="S47" s="416"/>
      <c r="T47" s="416"/>
      <c r="U47" s="417"/>
      <c r="V47" s="413"/>
      <c r="W47" s="413"/>
      <c r="X47" s="413"/>
      <c r="Y47" s="413"/>
      <c r="Z47" s="413"/>
      <c r="AA47" s="413"/>
      <c r="AB47" s="413"/>
      <c r="AC47" s="413"/>
      <c r="AD47" s="413"/>
      <c r="AE47" s="413"/>
      <c r="AF47" s="413"/>
      <c r="AG47" s="413"/>
    </row>
    <row r="48" spans="1:33" x14ac:dyDescent="0.2">
      <c r="A48" s="419"/>
      <c r="B48" s="419"/>
      <c r="C48" s="419"/>
      <c r="D48" s="419"/>
      <c r="E48" s="420"/>
      <c r="F48" s="420"/>
      <c r="G48" s="421"/>
      <c r="H48" s="290"/>
      <c r="I48" s="291"/>
      <c r="J48" s="291"/>
      <c r="L48" s="422"/>
      <c r="M48" s="423"/>
      <c r="S48" s="377"/>
      <c r="T48" s="377"/>
      <c r="U48" s="424"/>
      <c r="Y48" s="291"/>
      <c r="Z48" s="291"/>
      <c r="AA48" s="291"/>
      <c r="AB48" s="291"/>
      <c r="AC48" s="291"/>
      <c r="AD48" s="291"/>
      <c r="AE48" s="291"/>
      <c r="AF48" s="291"/>
      <c r="AG48" s="291"/>
    </row>
    <row r="49" spans="1:33" ht="15" customHeight="1" x14ac:dyDescent="0.2">
      <c r="A49" s="419"/>
      <c r="B49" s="419"/>
      <c r="C49" s="419"/>
      <c r="D49" s="419"/>
      <c r="E49" s="420"/>
      <c r="F49" s="420"/>
      <c r="G49" s="421"/>
      <c r="H49" s="290"/>
      <c r="I49" s="291"/>
      <c r="J49" s="291"/>
      <c r="L49" s="422"/>
      <c r="M49" s="423"/>
      <c r="S49" s="377"/>
      <c r="T49" s="377"/>
      <c r="U49" s="424"/>
      <c r="Y49" s="291"/>
      <c r="Z49" s="291"/>
      <c r="AA49" s="291"/>
      <c r="AB49" s="291"/>
      <c r="AC49" s="291"/>
      <c r="AD49" s="291"/>
      <c r="AE49" s="291"/>
      <c r="AF49" s="291"/>
      <c r="AG49" s="291"/>
    </row>
    <row r="50" spans="1:33" x14ac:dyDescent="0.2">
      <c r="A50" s="419"/>
      <c r="B50" s="419"/>
      <c r="C50" s="419"/>
      <c r="D50" s="419"/>
      <c r="E50" s="420"/>
      <c r="F50" s="420"/>
      <c r="G50" s="421"/>
      <c r="H50" s="290"/>
      <c r="I50" s="291"/>
      <c r="J50" s="291"/>
      <c r="L50" s="422"/>
      <c r="M50" s="423"/>
      <c r="S50" s="377"/>
      <c r="T50" s="377"/>
      <c r="U50" s="424"/>
      <c r="Y50" s="291"/>
      <c r="Z50" s="291"/>
      <c r="AA50" s="291"/>
      <c r="AB50" s="291"/>
      <c r="AC50" s="291"/>
      <c r="AD50" s="291"/>
      <c r="AE50" s="291"/>
      <c r="AF50" s="291"/>
      <c r="AG50" s="291"/>
    </row>
    <row r="51" spans="1:33" s="405" customFormat="1" x14ac:dyDescent="0.2">
      <c r="A51" s="791"/>
      <c r="B51" s="791"/>
      <c r="C51" s="793" t="s">
        <v>421</v>
      </c>
      <c r="D51" s="793"/>
      <c r="E51" s="777"/>
      <c r="F51" s="777"/>
      <c r="G51" s="777"/>
      <c r="H51" s="425"/>
      <c r="I51" s="426"/>
      <c r="J51" s="426"/>
      <c r="K51" s="427"/>
      <c r="L51" s="428"/>
      <c r="M51" s="429"/>
      <c r="N51" s="426"/>
      <c r="O51" s="426"/>
      <c r="P51" s="426"/>
      <c r="Q51" s="426"/>
      <c r="R51" s="426"/>
      <c r="S51" s="430"/>
      <c r="T51" s="430"/>
      <c r="U51" s="431"/>
      <c r="V51" s="426"/>
      <c r="W51" s="426"/>
      <c r="X51" s="426"/>
      <c r="Y51" s="426"/>
      <c r="Z51" s="426"/>
      <c r="AA51" s="426"/>
      <c r="AB51" s="426"/>
      <c r="AC51" s="426"/>
      <c r="AD51" s="426"/>
      <c r="AE51" s="426"/>
      <c r="AF51" s="426"/>
      <c r="AG51" s="426"/>
    </row>
    <row r="52" spans="1:33" s="405" customFormat="1" ht="12.75" x14ac:dyDescent="0.2">
      <c r="A52" s="432"/>
      <c r="B52" s="432"/>
      <c r="C52" s="433"/>
      <c r="D52" s="432"/>
      <c r="E52" s="505"/>
      <c r="F52" s="506"/>
      <c r="G52" s="436"/>
      <c r="H52" s="437"/>
      <c r="I52" s="426"/>
      <c r="J52" s="426"/>
      <c r="K52" s="427"/>
      <c r="L52" s="428"/>
      <c r="M52" s="429"/>
      <c r="N52" s="426"/>
      <c r="O52" s="426"/>
      <c r="P52" s="426"/>
      <c r="Q52" s="426"/>
      <c r="R52" s="426"/>
      <c r="S52" s="430"/>
      <c r="T52" s="430"/>
      <c r="U52" s="431"/>
      <c r="V52" s="426"/>
      <c r="W52" s="426"/>
      <c r="X52" s="426"/>
      <c r="Y52" s="426"/>
      <c r="Z52" s="426"/>
      <c r="AA52" s="426"/>
      <c r="AB52" s="426"/>
      <c r="AC52" s="426"/>
      <c r="AD52" s="426"/>
      <c r="AE52" s="426"/>
      <c r="AF52" s="426"/>
      <c r="AG52" s="426"/>
    </row>
    <row r="53" spans="1:33" s="405" customFormat="1" x14ac:dyDescent="0.2">
      <c r="A53" s="432"/>
      <c r="B53" s="432"/>
      <c r="C53" s="438"/>
      <c r="D53" s="439"/>
      <c r="E53" s="777"/>
      <c r="F53" s="777"/>
      <c r="G53" s="777"/>
      <c r="H53" s="440"/>
      <c r="I53" s="426"/>
      <c r="J53" s="426"/>
      <c r="K53" s="427"/>
      <c r="L53" s="428"/>
      <c r="M53" s="429"/>
      <c r="N53" s="426"/>
      <c r="O53" s="426"/>
      <c r="P53" s="426"/>
      <c r="Q53" s="426"/>
      <c r="R53" s="426"/>
      <c r="S53" s="430"/>
      <c r="T53" s="430"/>
      <c r="U53" s="431"/>
      <c r="V53" s="426"/>
      <c r="W53" s="426"/>
      <c r="X53" s="426"/>
      <c r="Y53" s="426"/>
      <c r="Z53" s="426"/>
      <c r="AA53" s="426"/>
      <c r="AB53" s="426"/>
      <c r="AC53" s="426"/>
      <c r="AD53" s="426"/>
      <c r="AE53" s="426"/>
      <c r="AF53" s="426"/>
      <c r="AG53" s="426"/>
    </row>
    <row r="54" spans="1:33" s="405" customFormat="1" ht="12.75" x14ac:dyDescent="0.2">
      <c r="A54" s="432"/>
      <c r="B54" s="432"/>
      <c r="C54" s="433"/>
      <c r="D54" s="432"/>
      <c r="E54" s="778" t="s">
        <v>422</v>
      </c>
      <c r="F54" s="778"/>
      <c r="G54" s="778"/>
      <c r="H54" s="441"/>
      <c r="I54" s="426"/>
      <c r="J54" s="426"/>
      <c r="K54" s="427"/>
      <c r="L54" s="428"/>
      <c r="M54" s="429"/>
      <c r="N54" s="426"/>
      <c r="O54" s="426"/>
      <c r="P54" s="426"/>
      <c r="Q54" s="426"/>
      <c r="R54" s="426"/>
      <c r="S54" s="430"/>
      <c r="T54" s="430"/>
      <c r="U54" s="431"/>
      <c r="V54" s="426"/>
      <c r="W54" s="426"/>
      <c r="X54" s="426"/>
      <c r="Y54" s="426"/>
      <c r="Z54" s="426"/>
      <c r="AA54" s="426"/>
      <c r="AB54" s="426"/>
      <c r="AC54" s="426"/>
      <c r="AD54" s="426"/>
      <c r="AE54" s="426"/>
      <c r="AF54" s="426"/>
      <c r="AG54" s="426"/>
    </row>
    <row r="55" spans="1:33" s="405" customFormat="1" ht="12.75" x14ac:dyDescent="0.2">
      <c r="A55" s="432"/>
      <c r="B55" s="432"/>
      <c r="C55" s="433"/>
      <c r="D55" s="432"/>
      <c r="E55" s="507"/>
      <c r="F55" s="508"/>
      <c r="G55" s="444"/>
      <c r="H55" s="445"/>
      <c r="I55" s="426"/>
      <c r="J55" s="426"/>
      <c r="K55" s="427"/>
      <c r="L55" s="428"/>
      <c r="M55" s="429"/>
      <c r="N55" s="426"/>
      <c r="O55" s="426"/>
      <c r="P55" s="426"/>
      <c r="Q55" s="426"/>
      <c r="R55" s="426"/>
      <c r="S55" s="430"/>
      <c r="T55" s="430"/>
      <c r="U55" s="431"/>
      <c r="V55" s="426"/>
      <c r="W55" s="426"/>
      <c r="X55" s="426"/>
      <c r="Y55" s="426"/>
      <c r="Z55" s="426"/>
      <c r="AA55" s="426"/>
      <c r="AB55" s="426"/>
      <c r="AC55" s="426"/>
      <c r="AD55" s="426"/>
      <c r="AE55" s="426"/>
      <c r="AF55" s="426"/>
      <c r="AG55" s="426"/>
    </row>
    <row r="56" spans="1:33" s="405" customFormat="1" x14ac:dyDescent="0.2">
      <c r="A56" s="432"/>
      <c r="B56" s="432"/>
      <c r="C56" s="438"/>
      <c r="D56" s="439"/>
      <c r="E56" s="777"/>
      <c r="F56" s="777"/>
      <c r="G56" s="777"/>
      <c r="H56" s="425"/>
      <c r="I56" s="426"/>
      <c r="J56" s="426"/>
      <c r="K56" s="427"/>
      <c r="L56" s="428"/>
      <c r="M56" s="429"/>
      <c r="N56" s="426"/>
      <c r="O56" s="426"/>
      <c r="P56" s="426"/>
      <c r="Q56" s="426"/>
      <c r="R56" s="426"/>
      <c r="S56" s="430"/>
      <c r="T56" s="430"/>
      <c r="U56" s="431"/>
      <c r="V56" s="426"/>
      <c r="W56" s="426"/>
      <c r="X56" s="426"/>
      <c r="Y56" s="426"/>
      <c r="Z56" s="426"/>
      <c r="AA56" s="426"/>
      <c r="AB56" s="426"/>
      <c r="AC56" s="426"/>
      <c r="AD56" s="426"/>
      <c r="AE56" s="426"/>
      <c r="AF56" s="426"/>
      <c r="AG56" s="426"/>
    </row>
    <row r="57" spans="1:33" s="405" customFormat="1" ht="12.75" x14ac:dyDescent="0.2">
      <c r="C57" s="432"/>
      <c r="D57" s="432"/>
      <c r="E57" s="779" t="s">
        <v>423</v>
      </c>
      <c r="F57" s="779"/>
      <c r="G57" s="779"/>
      <c r="H57" s="446"/>
      <c r="I57" s="447"/>
      <c r="J57" s="447"/>
      <c r="K57" s="427"/>
      <c r="L57" s="428"/>
      <c r="M57" s="429"/>
      <c r="N57" s="426"/>
      <c r="O57" s="426"/>
      <c r="P57" s="426"/>
      <c r="Q57" s="426"/>
      <c r="R57" s="426"/>
      <c r="S57" s="430"/>
      <c r="T57" s="430"/>
      <c r="U57" s="431"/>
      <c r="V57" s="426"/>
      <c r="W57" s="426"/>
      <c r="X57" s="426"/>
      <c r="Y57" s="426"/>
      <c r="Z57" s="426"/>
      <c r="AA57" s="426"/>
      <c r="AB57" s="426"/>
      <c r="AC57" s="426"/>
      <c r="AD57" s="426"/>
      <c r="AE57" s="426"/>
      <c r="AF57" s="426"/>
      <c r="AG57" s="426"/>
    </row>
    <row r="58" spans="1:33" x14ac:dyDescent="0.2">
      <c r="H58" s="290"/>
      <c r="Y58" s="291"/>
      <c r="Z58" s="291"/>
      <c r="AA58" s="291"/>
      <c r="AB58" s="291"/>
      <c r="AC58" s="291"/>
      <c r="AD58" s="291"/>
      <c r="AE58" s="291"/>
      <c r="AF58" s="291"/>
      <c r="AG58" s="291"/>
    </row>
    <row r="62" spans="1:33" s="402" customFormat="1" x14ac:dyDescent="0.2">
      <c r="A62" s="292"/>
      <c r="B62" s="292"/>
      <c r="C62" s="448"/>
      <c r="D62" s="292"/>
      <c r="E62" s="292"/>
      <c r="F62" s="449"/>
      <c r="G62" s="420"/>
      <c r="H62" s="544"/>
      <c r="I62" s="290"/>
      <c r="J62" s="290"/>
      <c r="K62" s="290"/>
      <c r="L62" s="290"/>
      <c r="M62" s="290"/>
      <c r="N62" s="291"/>
      <c r="O62" s="291"/>
      <c r="P62" s="291"/>
      <c r="Q62" s="291"/>
      <c r="R62" s="291"/>
      <c r="S62" s="291"/>
      <c r="T62" s="291"/>
      <c r="U62" s="291"/>
      <c r="V62" s="291"/>
      <c r="W62" s="291"/>
      <c r="X62" s="290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password="CF7A" sqref="F55 C51 G57 A47:B56 C47:D50 E47:E54 E56 C52:D57" name="Range1"/>
  </protectedRanges>
  <mergeCells count="35">
    <mergeCell ref="V8:V9"/>
    <mergeCell ref="W8:W9"/>
    <mergeCell ref="A18:A20"/>
    <mergeCell ref="A11:G11"/>
    <mergeCell ref="A7:G7"/>
    <mergeCell ref="S8:S9"/>
    <mergeCell ref="T8:T9"/>
    <mergeCell ref="A8:A9"/>
    <mergeCell ref="C8:C9"/>
    <mergeCell ref="D8:D9"/>
    <mergeCell ref="E8:E9"/>
    <mergeCell ref="G8:G9"/>
    <mergeCell ref="H43:K43"/>
    <mergeCell ref="I29:K29"/>
    <mergeCell ref="U8:U9"/>
    <mergeCell ref="B18:C18"/>
    <mergeCell ref="B8:B9"/>
    <mergeCell ref="F8:F9"/>
    <mergeCell ref="B12:G12"/>
    <mergeCell ref="B29:G29"/>
    <mergeCell ref="D1:G1"/>
    <mergeCell ref="E54:G54"/>
    <mergeCell ref="E56:G56"/>
    <mergeCell ref="E57:G57"/>
    <mergeCell ref="C6:G6"/>
    <mergeCell ref="A2:G3"/>
    <mergeCell ref="A4:B4"/>
    <mergeCell ref="C4:G4"/>
    <mergeCell ref="A5:B5"/>
    <mergeCell ref="A6:B6"/>
    <mergeCell ref="A47:B47"/>
    <mergeCell ref="A51:B51"/>
    <mergeCell ref="C51:D51"/>
    <mergeCell ref="E51:G51"/>
    <mergeCell ref="E53:G53"/>
  </mergeCells>
  <printOptions horizontalCentered="1"/>
  <pageMargins left="0.59055118110236227" right="0.55118110236220474" top="0.43307086614173229" bottom="0.51181102362204722" header="0.39370078740157483" footer="0.39370078740157483"/>
  <pageSetup paperSize="9" scale="57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68"/>
  <sheetViews>
    <sheetView view="pageBreakPreview" zoomScaleNormal="85" zoomScaleSheetLayoutView="100" workbookViewId="0">
      <pane ySplit="10" topLeftCell="A40" activePane="bottomLeft" state="frozen"/>
      <selection pane="bottomLeft" activeCell="C6" sqref="C6:G6"/>
    </sheetView>
  </sheetViews>
  <sheetFormatPr defaultColWidth="9.140625" defaultRowHeight="14.25" outlineLevelCol="1" x14ac:dyDescent="0.2"/>
  <cols>
    <col min="1" max="1" width="9.28515625" style="292" bestFit="1" customWidth="1"/>
    <col min="2" max="2" width="14.85546875" style="292" customWidth="1"/>
    <col min="3" max="3" width="85.42578125" style="292" customWidth="1"/>
    <col min="4" max="4" width="10.7109375" style="292" bestFit="1" customWidth="1"/>
    <col min="5" max="5" width="12" style="292" customWidth="1" outlineLevel="1"/>
    <col min="6" max="6" width="9.5703125" style="292" customWidth="1"/>
    <col min="7" max="7" width="13.42578125" style="449" customWidth="1"/>
    <col min="8" max="8" width="12.42578125" style="402" customWidth="1"/>
    <col min="9" max="10" width="17.85546875" style="290" customWidth="1"/>
    <col min="11" max="11" width="9.42578125" style="290" customWidth="1"/>
    <col min="12" max="12" width="10.28515625" style="290" customWidth="1"/>
    <col min="13" max="13" width="6.85546875" style="290" customWidth="1"/>
    <col min="14" max="14" width="7.7109375" style="291" customWidth="1"/>
    <col min="15" max="15" width="12.5703125" style="291" customWidth="1"/>
    <col min="16" max="16" width="13.42578125" style="291" bestFit="1" customWidth="1"/>
    <col min="17" max="17" width="7" style="291" customWidth="1"/>
    <col min="18" max="18" width="23" style="291" bestFit="1" customWidth="1"/>
    <col min="19" max="19" width="11.7109375" style="291" bestFit="1" customWidth="1"/>
    <col min="20" max="20" width="12.7109375" style="291" customWidth="1"/>
    <col min="21" max="21" width="15.7109375" style="291" customWidth="1"/>
    <col min="22" max="22" width="16.140625" style="291" customWidth="1"/>
    <col min="23" max="23" width="14" style="291" customWidth="1"/>
    <col min="24" max="16384" width="9.140625" style="292"/>
  </cols>
  <sheetData>
    <row r="1" spans="1:32" s="145" customFormat="1" ht="18.75" x14ac:dyDescent="0.3">
      <c r="D1" s="764" t="s">
        <v>462</v>
      </c>
      <c r="E1" s="764"/>
      <c r="F1" s="764"/>
      <c r="G1" s="764"/>
    </row>
    <row r="2" spans="1:32" ht="20.25" customHeight="1" x14ac:dyDescent="0.2">
      <c r="A2" s="805" t="s">
        <v>448</v>
      </c>
      <c r="B2" s="805"/>
      <c r="C2" s="805"/>
      <c r="D2" s="805"/>
      <c r="E2" s="805"/>
      <c r="F2" s="805"/>
      <c r="G2" s="805"/>
      <c r="H2" s="290"/>
      <c r="M2" s="291"/>
      <c r="X2" s="291"/>
      <c r="Y2" s="291"/>
      <c r="Z2" s="291"/>
      <c r="AA2" s="291"/>
      <c r="AB2" s="291"/>
      <c r="AC2" s="291"/>
      <c r="AD2" s="291"/>
      <c r="AE2" s="291"/>
      <c r="AF2" s="291"/>
    </row>
    <row r="3" spans="1:32" ht="15" customHeight="1" x14ac:dyDescent="0.2">
      <c r="A3" s="805"/>
      <c r="B3" s="805"/>
      <c r="C3" s="805"/>
      <c r="D3" s="805"/>
      <c r="E3" s="805"/>
      <c r="F3" s="805"/>
      <c r="G3" s="805"/>
      <c r="H3" s="290"/>
      <c r="M3" s="291"/>
      <c r="X3" s="291"/>
      <c r="Y3" s="291"/>
      <c r="Z3" s="291"/>
      <c r="AA3" s="291"/>
      <c r="AB3" s="291"/>
      <c r="AC3" s="291"/>
      <c r="AD3" s="291"/>
      <c r="AE3" s="291"/>
      <c r="AF3" s="291"/>
    </row>
    <row r="4" spans="1:32" s="297" customFormat="1" x14ac:dyDescent="0.2">
      <c r="A4" s="787" t="s">
        <v>302</v>
      </c>
      <c r="B4" s="787"/>
      <c r="C4" s="806" t="s">
        <v>418</v>
      </c>
      <c r="D4" s="806"/>
      <c r="E4" s="806"/>
      <c r="F4" s="806"/>
      <c r="G4" s="806"/>
      <c r="H4" s="295"/>
      <c r="I4" s="295"/>
      <c r="J4" s="295"/>
      <c r="K4" s="295"/>
      <c r="L4" s="295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</row>
    <row r="5" spans="1:32" s="297" customFormat="1" ht="15" customHeight="1" x14ac:dyDescent="0.2">
      <c r="A5" s="789" t="s">
        <v>437</v>
      </c>
      <c r="B5" s="789"/>
      <c r="C5" s="298">
        <v>1</v>
      </c>
      <c r="D5" s="298"/>
      <c r="E5" s="298"/>
      <c r="F5" s="298"/>
      <c r="G5" s="298"/>
      <c r="H5" s="295"/>
      <c r="I5" s="295"/>
      <c r="J5" s="295"/>
      <c r="K5" s="295"/>
      <c r="L5" s="295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</row>
    <row r="6" spans="1:32" s="304" customFormat="1" ht="15" customHeight="1" x14ac:dyDescent="0.2">
      <c r="A6" s="788" t="s">
        <v>438</v>
      </c>
      <c r="B6" s="788"/>
      <c r="C6" s="811" t="s">
        <v>446</v>
      </c>
      <c r="D6" s="811"/>
      <c r="E6" s="811"/>
      <c r="F6" s="811"/>
      <c r="G6" s="811"/>
      <c r="H6" s="301"/>
      <c r="I6" s="301"/>
      <c r="J6" s="301"/>
      <c r="K6" s="301"/>
      <c r="L6" s="302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</row>
    <row r="7" spans="1:32" ht="15" customHeight="1" thickBot="1" x14ac:dyDescent="0.25">
      <c r="A7" s="807" t="s">
        <v>439</v>
      </c>
      <c r="B7" s="807"/>
      <c r="C7" s="807"/>
      <c r="D7" s="807"/>
      <c r="E7" s="807"/>
      <c r="F7" s="807"/>
      <c r="G7" s="807"/>
      <c r="H7" s="300"/>
      <c r="I7" s="306"/>
      <c r="J7" s="306"/>
      <c r="K7" s="306"/>
      <c r="L7" s="306"/>
      <c r="M7" s="306"/>
    </row>
    <row r="8" spans="1:32" ht="15" customHeight="1" thickTop="1" x14ac:dyDescent="0.2">
      <c r="A8" s="783" t="s">
        <v>75</v>
      </c>
      <c r="B8" s="783" t="s">
        <v>424</v>
      </c>
      <c r="C8" s="783" t="s">
        <v>432</v>
      </c>
      <c r="D8" s="783" t="s">
        <v>433</v>
      </c>
      <c r="E8" s="797" t="s">
        <v>417</v>
      </c>
      <c r="F8" s="785" t="s">
        <v>434</v>
      </c>
      <c r="G8" s="809" t="s">
        <v>435</v>
      </c>
      <c r="H8" s="547"/>
      <c r="J8" s="308" t="s">
        <v>29</v>
      </c>
      <c r="K8" s="511" t="s">
        <v>30</v>
      </c>
      <c r="L8" s="512" t="s">
        <v>31</v>
      </c>
      <c r="M8" s="512" t="s">
        <v>32</v>
      </c>
      <c r="N8" s="512" t="s">
        <v>33</v>
      </c>
      <c r="O8" s="512" t="s">
        <v>34</v>
      </c>
      <c r="P8" s="310" t="s">
        <v>67</v>
      </c>
      <c r="Q8" s="290"/>
      <c r="S8" s="808" t="s">
        <v>55</v>
      </c>
      <c r="T8" s="796" t="s">
        <v>53</v>
      </c>
      <c r="U8" s="796" t="s">
        <v>77</v>
      </c>
      <c r="V8" s="796" t="s">
        <v>52</v>
      </c>
    </row>
    <row r="9" spans="1:32" ht="15" thickBot="1" x14ac:dyDescent="0.25">
      <c r="A9" s="784"/>
      <c r="B9" s="784"/>
      <c r="C9" s="784"/>
      <c r="D9" s="784"/>
      <c r="E9" s="798"/>
      <c r="F9" s="786"/>
      <c r="G9" s="810"/>
      <c r="H9" s="548"/>
      <c r="I9" s="308" t="s">
        <v>138</v>
      </c>
      <c r="J9" s="312" t="s">
        <v>69</v>
      </c>
      <c r="K9" s="514"/>
      <c r="L9" s="515">
        <f>K9*M9*N9</f>
        <v>0</v>
      </c>
      <c r="M9" s="515">
        <v>0.8</v>
      </c>
      <c r="N9" s="516">
        <v>1.7</v>
      </c>
      <c r="O9" s="516">
        <f>3.14*0.055^2*K9</f>
        <v>0</v>
      </c>
      <c r="P9" s="315">
        <f>K9*M9*W22</f>
        <v>0</v>
      </c>
      <c r="Q9" s="316"/>
      <c r="R9" s="317"/>
      <c r="S9" s="808"/>
      <c r="T9" s="796"/>
      <c r="U9" s="796"/>
      <c r="V9" s="796"/>
    </row>
    <row r="10" spans="1:32" ht="15" thickTop="1" x14ac:dyDescent="0.2">
      <c r="A10" s="318" t="s">
        <v>425</v>
      </c>
      <c r="B10" s="318" t="s">
        <v>426</v>
      </c>
      <c r="C10" s="318" t="s">
        <v>427</v>
      </c>
      <c r="D10" s="318" t="s">
        <v>428</v>
      </c>
      <c r="E10" s="318" t="s">
        <v>429</v>
      </c>
      <c r="F10" s="318" t="s">
        <v>430</v>
      </c>
      <c r="G10" s="318" t="s">
        <v>431</v>
      </c>
      <c r="H10" s="549"/>
      <c r="I10" s="518"/>
      <c r="J10" s="312" t="s">
        <v>87</v>
      </c>
      <c r="K10" s="514">
        <v>231</v>
      </c>
      <c r="L10" s="515">
        <f>K10*M10*N10</f>
        <v>314.16000000000003</v>
      </c>
      <c r="M10" s="515">
        <v>0.8</v>
      </c>
      <c r="N10" s="516">
        <v>1.7</v>
      </c>
      <c r="O10" s="516">
        <f>3.14*0.055^2*K10</f>
        <v>2.1941535000000001</v>
      </c>
      <c r="P10" s="315">
        <f>K10*M10*W23</f>
        <v>110.88000000000002</v>
      </c>
      <c r="Q10" s="316"/>
      <c r="S10" s="309"/>
      <c r="T10" s="309">
        <v>6</v>
      </c>
      <c r="U10" s="309">
        <v>8</v>
      </c>
      <c r="V10" s="309"/>
    </row>
    <row r="11" spans="1:32" s="484" customFormat="1" ht="5.45" customHeight="1" x14ac:dyDescent="0.2">
      <c r="A11" s="799"/>
      <c r="B11" s="800"/>
      <c r="C11" s="800"/>
      <c r="D11" s="800"/>
      <c r="E11" s="800"/>
      <c r="F11" s="800"/>
      <c r="G11" s="801"/>
      <c r="H11" s="519"/>
      <c r="I11" s="520"/>
      <c r="J11" s="521"/>
      <c r="K11" s="522"/>
      <c r="L11" s="523"/>
      <c r="M11" s="523"/>
      <c r="N11" s="524"/>
      <c r="O11" s="524"/>
      <c r="P11" s="525"/>
      <c r="Q11" s="526"/>
      <c r="R11" s="527"/>
      <c r="S11" s="528"/>
      <c r="T11" s="528"/>
      <c r="U11" s="528"/>
      <c r="V11" s="528"/>
      <c r="W11" s="528"/>
      <c r="X11" s="527"/>
    </row>
    <row r="12" spans="1:32" s="575" customFormat="1" x14ac:dyDescent="0.2">
      <c r="A12" s="338" t="s">
        <v>40</v>
      </c>
      <c r="B12" s="780" t="s">
        <v>41</v>
      </c>
      <c r="C12" s="781"/>
      <c r="D12" s="781"/>
      <c r="E12" s="781"/>
      <c r="F12" s="781"/>
      <c r="G12" s="781"/>
      <c r="H12" s="567"/>
      <c r="I12" s="568"/>
      <c r="J12" s="569" t="s">
        <v>47</v>
      </c>
      <c r="K12" s="570"/>
      <c r="L12" s="571">
        <f t="shared" ref="L12" si="0">K12*M12*N12</f>
        <v>0</v>
      </c>
      <c r="M12" s="571">
        <v>0.8</v>
      </c>
      <c r="N12" s="572">
        <v>1.7</v>
      </c>
      <c r="O12" s="572">
        <f>3.14*0.055^2*K12</f>
        <v>0</v>
      </c>
      <c r="P12" s="573">
        <f>K12*M12*W24</f>
        <v>0</v>
      </c>
      <c r="Q12" s="574"/>
      <c r="R12" s="569" t="s">
        <v>54</v>
      </c>
      <c r="S12" s="569">
        <v>7</v>
      </c>
      <c r="T12" s="569"/>
      <c r="U12" s="569"/>
      <c r="V12" s="569"/>
      <c r="W12" s="565"/>
    </row>
    <row r="13" spans="1:32" x14ac:dyDescent="0.2">
      <c r="A13" s="345">
        <v>1</v>
      </c>
      <c r="B13" s="450"/>
      <c r="C13" s="346" t="s">
        <v>48</v>
      </c>
      <c r="D13" s="347" t="s">
        <v>5</v>
      </c>
      <c r="E13" s="474">
        <v>462</v>
      </c>
      <c r="F13" s="485"/>
      <c r="G13" s="348">
        <f>E13*F13</f>
        <v>0</v>
      </c>
      <c r="H13" s="550"/>
      <c r="I13" s="349" t="s">
        <v>36</v>
      </c>
      <c r="J13" s="309"/>
      <c r="K13" s="533">
        <f>SUM(K9:K12)</f>
        <v>231</v>
      </c>
      <c r="L13" s="534">
        <f>SUM(L9:L12)</f>
        <v>314.16000000000003</v>
      </c>
      <c r="M13" s="535"/>
      <c r="N13" s="535"/>
      <c r="O13" s="535"/>
      <c r="P13" s="353"/>
      <c r="Q13" s="316"/>
      <c r="R13" s="312" t="s">
        <v>70</v>
      </c>
      <c r="S13" s="312">
        <f>T13</f>
        <v>0</v>
      </c>
      <c r="T13" s="312"/>
      <c r="U13" s="312"/>
      <c r="V13" s="312">
        <f>T10*T13</f>
        <v>0</v>
      </c>
    </row>
    <row r="14" spans="1:32" ht="27.95" customHeight="1" x14ac:dyDescent="0.2">
      <c r="A14" s="345">
        <v>2</v>
      </c>
      <c r="B14" s="450"/>
      <c r="C14" s="346" t="s">
        <v>42</v>
      </c>
      <c r="D14" s="347" t="s">
        <v>440</v>
      </c>
      <c r="E14" s="474">
        <v>184.8</v>
      </c>
      <c r="F14" s="485"/>
      <c r="G14" s="348">
        <f t="shared" ref="G14:G48" si="1">E14*F14</f>
        <v>0</v>
      </c>
      <c r="H14" s="550"/>
      <c r="I14" s="354" t="s">
        <v>37</v>
      </c>
      <c r="J14" s="312" t="s">
        <v>69</v>
      </c>
      <c r="K14" s="536">
        <f>V13</f>
        <v>0</v>
      </c>
      <c r="L14" s="537">
        <f t="shared" ref="L14:L16" si="2">K14*M14*N14</f>
        <v>0</v>
      </c>
      <c r="M14" s="537">
        <v>0.5</v>
      </c>
      <c r="N14" s="537">
        <v>1.2</v>
      </c>
      <c r="O14" s="537"/>
      <c r="P14" s="315">
        <f>K14*M14*W22</f>
        <v>0</v>
      </c>
      <c r="Q14" s="316"/>
      <c r="R14" s="355" t="s">
        <v>91</v>
      </c>
      <c r="S14" s="312">
        <f>T14</f>
        <v>0</v>
      </c>
      <c r="T14" s="312"/>
      <c r="U14" s="312"/>
      <c r="V14" s="312">
        <f>T10*T14</f>
        <v>0</v>
      </c>
    </row>
    <row r="15" spans="1:32" x14ac:dyDescent="0.2">
      <c r="A15" s="345">
        <v>3</v>
      </c>
      <c r="B15" s="450"/>
      <c r="C15" s="346" t="s">
        <v>0</v>
      </c>
      <c r="D15" s="347" t="s">
        <v>5</v>
      </c>
      <c r="E15" s="474">
        <v>7</v>
      </c>
      <c r="F15" s="485"/>
      <c r="G15" s="348">
        <f t="shared" si="1"/>
        <v>0</v>
      </c>
      <c r="H15" s="550"/>
      <c r="I15" s="356"/>
      <c r="J15" s="312" t="s">
        <v>87</v>
      </c>
      <c r="K15" s="536">
        <f>V14</f>
        <v>0</v>
      </c>
      <c r="L15" s="537">
        <f t="shared" si="2"/>
        <v>0</v>
      </c>
      <c r="M15" s="537">
        <v>0.5</v>
      </c>
      <c r="N15" s="537">
        <v>1.2</v>
      </c>
      <c r="O15" s="537"/>
      <c r="P15" s="315">
        <f>K15*M15*W23</f>
        <v>0</v>
      </c>
      <c r="Q15" s="357"/>
      <c r="R15" s="341" t="s">
        <v>56</v>
      </c>
      <c r="S15" s="341"/>
      <c r="T15" s="341"/>
      <c r="U15" s="341">
        <v>7</v>
      </c>
      <c r="V15" s="341">
        <f>U10*U15</f>
        <v>56</v>
      </c>
    </row>
    <row r="16" spans="1:32" ht="16.5" x14ac:dyDescent="0.2">
      <c r="A16" s="345">
        <v>4</v>
      </c>
      <c r="B16" s="450"/>
      <c r="C16" s="346" t="s">
        <v>25</v>
      </c>
      <c r="D16" s="347" t="s">
        <v>440</v>
      </c>
      <c r="E16" s="474">
        <v>28</v>
      </c>
      <c r="F16" s="485"/>
      <c r="G16" s="348">
        <f t="shared" si="1"/>
        <v>0</v>
      </c>
      <c r="H16" s="550"/>
      <c r="I16" s="356"/>
      <c r="J16" s="341" t="s">
        <v>47</v>
      </c>
      <c r="K16" s="538">
        <f>V15</f>
        <v>56</v>
      </c>
      <c r="L16" s="539">
        <f t="shared" si="2"/>
        <v>33.6</v>
      </c>
      <c r="M16" s="539">
        <v>0.5</v>
      </c>
      <c r="N16" s="539">
        <v>1.2</v>
      </c>
      <c r="O16" s="539"/>
      <c r="P16" s="358"/>
      <c r="Q16" s="290"/>
      <c r="R16" s="309" t="s">
        <v>57</v>
      </c>
      <c r="S16" s="309">
        <f>U15</f>
        <v>7</v>
      </c>
      <c r="T16" s="309"/>
      <c r="U16" s="309"/>
      <c r="V16" s="309"/>
    </row>
    <row r="17" spans="1:23" ht="28.5" x14ac:dyDescent="0.2">
      <c r="A17" s="345">
        <v>5</v>
      </c>
      <c r="B17" s="450"/>
      <c r="C17" s="346" t="s">
        <v>96</v>
      </c>
      <c r="D17" s="359" t="s">
        <v>441</v>
      </c>
      <c r="E17" s="474">
        <v>20.58</v>
      </c>
      <c r="F17" s="485"/>
      <c r="G17" s="348">
        <f t="shared" si="1"/>
        <v>0</v>
      </c>
      <c r="H17" s="550"/>
      <c r="I17" s="360" t="s">
        <v>38</v>
      </c>
      <c r="J17" s="309"/>
      <c r="K17" s="533">
        <f>SUM(K14:K16)</f>
        <v>56</v>
      </c>
      <c r="L17" s="534">
        <f>SUM(L14:L16)</f>
        <v>33.6</v>
      </c>
      <c r="M17" s="535"/>
      <c r="N17" s="535"/>
      <c r="O17" s="535">
        <f>SUM(O9:O16)</f>
        <v>2.1941535000000001</v>
      </c>
      <c r="P17" s="353">
        <f>SUM(P9:P16)</f>
        <v>110.88000000000002</v>
      </c>
      <c r="Q17" s="357"/>
      <c r="R17" s="361" t="s">
        <v>58</v>
      </c>
      <c r="S17" s="362">
        <f>SUM(S12:S15)</f>
        <v>7</v>
      </c>
      <c r="T17" s="362"/>
      <c r="U17" s="362"/>
      <c r="V17" s="363"/>
      <c r="W17" s="317"/>
    </row>
    <row r="18" spans="1:23" x14ac:dyDescent="0.2">
      <c r="A18" s="802">
        <v>6</v>
      </c>
      <c r="B18" s="813" t="s">
        <v>49</v>
      </c>
      <c r="C18" s="814"/>
      <c r="D18" s="359"/>
      <c r="E18" s="551">
        <v>327.18</v>
      </c>
      <c r="F18" s="472"/>
      <c r="G18" s="348"/>
      <c r="H18" s="550"/>
      <c r="I18" s="540"/>
      <c r="N18" s="290"/>
      <c r="P18" s="377" t="e">
        <f>#REF!/2.4</f>
        <v>#REF!</v>
      </c>
      <c r="Q18" s="357"/>
    </row>
    <row r="19" spans="1:23" ht="42.75" x14ac:dyDescent="0.2">
      <c r="A19" s="803"/>
      <c r="B19" s="487"/>
      <c r="C19" s="374" t="s">
        <v>104</v>
      </c>
      <c r="D19" s="359" t="s">
        <v>441</v>
      </c>
      <c r="E19" s="474">
        <v>261.74</v>
      </c>
      <c r="F19" s="485"/>
      <c r="G19" s="348">
        <f t="shared" si="1"/>
        <v>0</v>
      </c>
      <c r="H19" s="550"/>
      <c r="I19" s="375"/>
      <c r="J19" s="309" t="s">
        <v>55</v>
      </c>
      <c r="K19" s="376" t="s">
        <v>52</v>
      </c>
      <c r="N19" s="290"/>
      <c r="P19" s="377" t="e">
        <f>#REF!/2.3</f>
        <v>#REF!</v>
      </c>
    </row>
    <row r="20" spans="1:23" ht="16.5" x14ac:dyDescent="0.2">
      <c r="A20" s="804"/>
      <c r="B20" s="487"/>
      <c r="C20" s="378" t="s">
        <v>105</v>
      </c>
      <c r="D20" s="359" t="s">
        <v>441</v>
      </c>
      <c r="E20" s="474">
        <v>65.44</v>
      </c>
      <c r="F20" s="485"/>
      <c r="G20" s="348">
        <f t="shared" si="1"/>
        <v>0</v>
      </c>
      <c r="H20" s="550"/>
      <c r="I20" s="309" t="s">
        <v>127</v>
      </c>
      <c r="J20" s="309">
        <v>4</v>
      </c>
      <c r="K20" s="309"/>
      <c r="P20" s="377" t="e">
        <f>#REF!/2.2</f>
        <v>#REF!</v>
      </c>
      <c r="V20" s="317"/>
    </row>
    <row r="21" spans="1:23" ht="33.75" customHeight="1" x14ac:dyDescent="0.2">
      <c r="A21" s="345">
        <v>7</v>
      </c>
      <c r="B21" s="450"/>
      <c r="C21" s="380" t="s">
        <v>26</v>
      </c>
      <c r="D21" s="359" t="s">
        <v>441</v>
      </c>
      <c r="E21" s="474">
        <v>65.44</v>
      </c>
      <c r="F21" s="485"/>
      <c r="G21" s="348">
        <f t="shared" si="1"/>
        <v>0</v>
      </c>
      <c r="H21" s="550"/>
      <c r="I21" s="309" t="s">
        <v>128</v>
      </c>
      <c r="J21" s="309">
        <v>1</v>
      </c>
      <c r="K21" s="381"/>
      <c r="P21" s="377" t="e">
        <f>P18+P19+P20+E28</f>
        <v>#REF!</v>
      </c>
      <c r="Q21" s="309" t="s">
        <v>66</v>
      </c>
      <c r="R21" s="376" t="s">
        <v>59</v>
      </c>
      <c r="S21" s="376" t="s">
        <v>60</v>
      </c>
      <c r="T21" s="376" t="s">
        <v>61</v>
      </c>
      <c r="U21" s="376" t="s">
        <v>62</v>
      </c>
      <c r="V21" s="376" t="s">
        <v>63</v>
      </c>
      <c r="W21" s="376" t="s">
        <v>68</v>
      </c>
    </row>
    <row r="22" spans="1:23" s="383" customFormat="1" ht="16.5" x14ac:dyDescent="0.2">
      <c r="A22" s="345">
        <v>8</v>
      </c>
      <c r="B22" s="450"/>
      <c r="C22" s="382" t="s">
        <v>27</v>
      </c>
      <c r="D22" s="359" t="s">
        <v>441</v>
      </c>
      <c r="E22" s="474">
        <v>65.44</v>
      </c>
      <c r="F22" s="485"/>
      <c r="G22" s="348">
        <f t="shared" si="1"/>
        <v>0</v>
      </c>
      <c r="H22" s="550"/>
      <c r="I22" s="309" t="s">
        <v>140</v>
      </c>
      <c r="J22" s="376"/>
      <c r="K22" s="309"/>
      <c r="L22" s="290"/>
      <c r="M22" s="290"/>
      <c r="N22" s="317"/>
      <c r="O22" s="317"/>
      <c r="P22" s="291"/>
      <c r="Q22" s="309">
        <v>1</v>
      </c>
      <c r="R22" s="376" t="s">
        <v>89</v>
      </c>
      <c r="S22" s="376">
        <v>0.04</v>
      </c>
      <c r="T22" s="376">
        <v>0.04</v>
      </c>
      <c r="U22" s="376">
        <v>0.06</v>
      </c>
      <c r="V22" s="376">
        <v>0.46</v>
      </c>
      <c r="W22" s="376">
        <f>SUM(S22:V22)</f>
        <v>0.60000000000000009</v>
      </c>
    </row>
    <row r="23" spans="1:23" ht="27.95" customHeight="1" x14ac:dyDescent="0.2">
      <c r="A23" s="345">
        <v>9</v>
      </c>
      <c r="B23" s="450"/>
      <c r="C23" s="384" t="s">
        <v>95</v>
      </c>
      <c r="D23" s="359" t="s">
        <v>441</v>
      </c>
      <c r="E23" s="474">
        <v>327.18</v>
      </c>
      <c r="F23" s="485"/>
      <c r="G23" s="348">
        <f t="shared" si="1"/>
        <v>0</v>
      </c>
      <c r="H23" s="550"/>
      <c r="I23" s="309" t="s">
        <v>143</v>
      </c>
      <c r="J23" s="309"/>
      <c r="K23" s="309"/>
      <c r="Q23" s="309">
        <v>2</v>
      </c>
      <c r="R23" s="309" t="s">
        <v>64</v>
      </c>
      <c r="S23" s="376">
        <v>0.04</v>
      </c>
      <c r="T23" s="376">
        <v>0.04</v>
      </c>
      <c r="U23" s="376">
        <v>0.06</v>
      </c>
      <c r="V23" s="376">
        <v>0.46</v>
      </c>
      <c r="W23" s="376">
        <f>SUM(S23:V23)</f>
        <v>0.60000000000000009</v>
      </c>
    </row>
    <row r="24" spans="1:23" ht="16.5" x14ac:dyDescent="0.2">
      <c r="A24" s="345">
        <v>10</v>
      </c>
      <c r="B24" s="450"/>
      <c r="C24" s="385" t="s">
        <v>442</v>
      </c>
      <c r="D24" s="347" t="s">
        <v>440</v>
      </c>
      <c r="E24" s="474">
        <v>415.8</v>
      </c>
      <c r="F24" s="485"/>
      <c r="G24" s="348">
        <f t="shared" si="1"/>
        <v>0</v>
      </c>
      <c r="H24" s="550"/>
      <c r="I24" s="309" t="s">
        <v>142</v>
      </c>
      <c r="J24" s="309">
        <v>1</v>
      </c>
      <c r="K24" s="309"/>
      <c r="N24" s="290"/>
      <c r="Q24" s="309">
        <v>3</v>
      </c>
      <c r="R24" s="309" t="s">
        <v>90</v>
      </c>
      <c r="S24" s="309"/>
      <c r="T24" s="309"/>
      <c r="U24" s="309"/>
      <c r="V24" s="309"/>
      <c r="W24" s="309">
        <v>0.1</v>
      </c>
    </row>
    <row r="25" spans="1:23" ht="56.1" customHeight="1" x14ac:dyDescent="0.2">
      <c r="A25" s="345">
        <v>11</v>
      </c>
      <c r="B25" s="450"/>
      <c r="C25" s="386" t="s">
        <v>84</v>
      </c>
      <c r="D25" s="359" t="s">
        <v>441</v>
      </c>
      <c r="E25" s="552">
        <v>82.81</v>
      </c>
      <c r="F25" s="485"/>
      <c r="G25" s="348">
        <f t="shared" si="1"/>
        <v>0</v>
      </c>
      <c r="H25" s="553"/>
      <c r="I25" s="309" t="s">
        <v>141</v>
      </c>
      <c r="J25" s="309">
        <v>1</v>
      </c>
      <c r="K25" s="309"/>
      <c r="N25" s="290"/>
    </row>
    <row r="26" spans="1:23" ht="42.75" x14ac:dyDescent="0.2">
      <c r="A26" s="345">
        <v>12</v>
      </c>
      <c r="B26" s="450"/>
      <c r="C26" s="389" t="s">
        <v>148</v>
      </c>
      <c r="D26" s="359" t="s">
        <v>441</v>
      </c>
      <c r="E26" s="552">
        <v>159.36000000000001</v>
      </c>
      <c r="F26" s="485"/>
      <c r="G26" s="348">
        <f t="shared" si="1"/>
        <v>0</v>
      </c>
      <c r="H26" s="553"/>
      <c r="I26" s="309" t="s">
        <v>197</v>
      </c>
      <c r="J26" s="309">
        <v>1</v>
      </c>
      <c r="K26" s="309"/>
      <c r="N26" s="290"/>
    </row>
    <row r="27" spans="1:23" x14ac:dyDescent="0.2">
      <c r="A27" s="345">
        <v>13</v>
      </c>
      <c r="B27" s="450"/>
      <c r="C27" s="385" t="s">
        <v>7</v>
      </c>
      <c r="D27" s="347" t="s">
        <v>8</v>
      </c>
      <c r="E27" s="474">
        <v>5</v>
      </c>
      <c r="F27" s="554"/>
      <c r="G27" s="348">
        <f t="shared" si="1"/>
        <v>0</v>
      </c>
      <c r="H27" s="550"/>
      <c r="I27" s="309" t="s">
        <v>198</v>
      </c>
      <c r="J27" s="309"/>
      <c r="K27" s="309"/>
      <c r="L27" s="390"/>
      <c r="N27" s="391"/>
      <c r="O27" s="290"/>
      <c r="R27" s="390"/>
      <c r="S27" s="390"/>
      <c r="W27" s="290"/>
    </row>
    <row r="28" spans="1:23" ht="28.5" x14ac:dyDescent="0.2">
      <c r="A28" s="345">
        <v>14</v>
      </c>
      <c r="B28" s="450"/>
      <c r="C28" s="392" t="s">
        <v>107</v>
      </c>
      <c r="D28" s="393" t="s">
        <v>441</v>
      </c>
      <c r="E28" s="555">
        <v>85.01</v>
      </c>
      <c r="F28" s="485"/>
      <c r="G28" s="348">
        <f t="shared" si="1"/>
        <v>0</v>
      </c>
      <c r="H28" s="556"/>
      <c r="I28" s="390"/>
      <c r="N28" s="290"/>
      <c r="O28" s="290"/>
      <c r="P28" s="290"/>
      <c r="Q28" s="390"/>
      <c r="R28" s="390"/>
      <c r="S28" s="290"/>
      <c r="T28" s="290"/>
    </row>
    <row r="29" spans="1:23" s="566" customFormat="1" x14ac:dyDescent="0.2">
      <c r="A29" s="338" t="s">
        <v>43</v>
      </c>
      <c r="B29" s="780" t="s">
        <v>44</v>
      </c>
      <c r="C29" s="781"/>
      <c r="D29" s="781"/>
      <c r="E29" s="781"/>
      <c r="F29" s="781"/>
      <c r="G29" s="781"/>
      <c r="H29" s="563"/>
      <c r="I29" s="815"/>
      <c r="J29" s="815"/>
      <c r="K29" s="815"/>
      <c r="L29" s="564"/>
      <c r="M29" s="564"/>
      <c r="N29" s="564"/>
      <c r="O29" s="564"/>
      <c r="P29" s="564"/>
      <c r="Q29" s="564"/>
      <c r="R29" s="564"/>
      <c r="S29" s="564"/>
      <c r="T29" s="564"/>
      <c r="U29" s="565"/>
      <c r="V29" s="565"/>
      <c r="W29" s="565"/>
    </row>
    <row r="30" spans="1:23" s="396" customFormat="1" x14ac:dyDescent="0.2">
      <c r="A30" s="345">
        <v>1</v>
      </c>
      <c r="B30" s="450"/>
      <c r="C30" s="397" t="s">
        <v>129</v>
      </c>
      <c r="D30" s="359" t="s">
        <v>5</v>
      </c>
      <c r="E30" s="348">
        <v>231</v>
      </c>
      <c r="F30" s="554"/>
      <c r="G30" s="348">
        <f t="shared" si="1"/>
        <v>0</v>
      </c>
      <c r="H30" s="550"/>
      <c r="I30" s="290"/>
      <c r="J30" s="290"/>
      <c r="K30" s="290"/>
      <c r="L30" s="290"/>
      <c r="M30" s="290"/>
      <c r="N30" s="290"/>
      <c r="O30" s="290"/>
      <c r="P30" s="290"/>
      <c r="Q30" s="290"/>
      <c r="R30" s="290"/>
      <c r="S30" s="290"/>
      <c r="T30" s="290"/>
      <c r="U30" s="291"/>
      <c r="V30" s="291"/>
      <c r="W30" s="291"/>
    </row>
    <row r="31" spans="1:23" s="396" customFormat="1" x14ac:dyDescent="0.2">
      <c r="A31" s="345">
        <v>2</v>
      </c>
      <c r="B31" s="450"/>
      <c r="C31" s="385" t="s">
        <v>144</v>
      </c>
      <c r="D31" s="347" t="s">
        <v>6</v>
      </c>
      <c r="E31" s="474">
        <v>1</v>
      </c>
      <c r="F31" s="554"/>
      <c r="G31" s="348">
        <f t="shared" si="1"/>
        <v>0</v>
      </c>
      <c r="H31" s="550"/>
      <c r="I31" s="290"/>
      <c r="J31" s="290"/>
      <c r="K31" s="290"/>
      <c r="L31" s="290"/>
      <c r="M31" s="290"/>
      <c r="N31" s="290"/>
      <c r="O31" s="290"/>
      <c r="P31" s="290"/>
      <c r="Q31" s="290"/>
      <c r="R31" s="290"/>
      <c r="S31" s="290"/>
      <c r="T31" s="290"/>
      <c r="U31" s="291"/>
      <c r="V31" s="291"/>
      <c r="W31" s="291"/>
    </row>
    <row r="32" spans="1:23" s="396" customFormat="1" x14ac:dyDescent="0.2">
      <c r="A32" s="345">
        <v>3</v>
      </c>
      <c r="B32" s="450"/>
      <c r="C32" s="557" t="s">
        <v>145</v>
      </c>
      <c r="D32" s="347" t="s">
        <v>6</v>
      </c>
      <c r="E32" s="474">
        <v>1</v>
      </c>
      <c r="F32" s="554"/>
      <c r="G32" s="348">
        <f t="shared" si="1"/>
        <v>0</v>
      </c>
      <c r="H32" s="550"/>
      <c r="I32" s="290"/>
      <c r="J32" s="290"/>
      <c r="K32" s="290"/>
      <c r="L32" s="290"/>
      <c r="M32" s="290"/>
      <c r="N32" s="290"/>
      <c r="O32" s="290"/>
      <c r="P32" s="290"/>
      <c r="Q32" s="290"/>
      <c r="R32" s="290"/>
      <c r="S32" s="290"/>
      <c r="T32" s="290"/>
      <c r="U32" s="291"/>
      <c r="V32" s="291"/>
      <c r="W32" s="291"/>
    </row>
    <row r="33" spans="1:23" x14ac:dyDescent="0.2">
      <c r="A33" s="345">
        <v>4</v>
      </c>
      <c r="B33" s="450"/>
      <c r="C33" s="557" t="s">
        <v>253</v>
      </c>
      <c r="D33" s="347" t="s">
        <v>6</v>
      </c>
      <c r="E33" s="474">
        <v>1</v>
      </c>
      <c r="F33" s="554"/>
      <c r="G33" s="348">
        <f t="shared" si="1"/>
        <v>0</v>
      </c>
      <c r="H33" s="558"/>
      <c r="N33" s="290"/>
      <c r="O33" s="290"/>
      <c r="P33" s="290"/>
      <c r="Q33" s="290"/>
      <c r="R33" s="290"/>
      <c r="S33" s="290"/>
      <c r="T33" s="290"/>
    </row>
    <row r="34" spans="1:23" s="396" customFormat="1" x14ac:dyDescent="0.2">
      <c r="A34" s="345">
        <v>5</v>
      </c>
      <c r="B34" s="450"/>
      <c r="C34" s="559" t="s">
        <v>286</v>
      </c>
      <c r="D34" s="347" t="s">
        <v>6</v>
      </c>
      <c r="E34" s="474">
        <v>1</v>
      </c>
      <c r="F34" s="554"/>
      <c r="G34" s="348">
        <f t="shared" si="1"/>
        <v>0</v>
      </c>
      <c r="H34" s="550"/>
      <c r="I34" s="290"/>
      <c r="J34" s="290"/>
      <c r="K34" s="290"/>
      <c r="L34" s="290"/>
      <c r="M34" s="290"/>
      <c r="N34" s="290"/>
      <c r="O34" s="290"/>
      <c r="P34" s="290"/>
      <c r="Q34" s="290"/>
      <c r="R34" s="290"/>
      <c r="S34" s="290"/>
      <c r="T34" s="290"/>
      <c r="U34" s="291"/>
      <c r="V34" s="291"/>
      <c r="W34" s="291"/>
    </row>
    <row r="35" spans="1:23" s="396" customFormat="1" x14ac:dyDescent="0.2">
      <c r="A35" s="345">
        <v>6</v>
      </c>
      <c r="B35" s="450"/>
      <c r="C35" s="385" t="s">
        <v>18</v>
      </c>
      <c r="D35" s="400" t="s">
        <v>6</v>
      </c>
      <c r="E35" s="474">
        <v>1</v>
      </c>
      <c r="F35" s="554"/>
      <c r="G35" s="348">
        <f t="shared" si="1"/>
        <v>0</v>
      </c>
      <c r="H35" s="550"/>
      <c r="I35" s="290"/>
      <c r="J35" s="290"/>
      <c r="K35" s="290"/>
      <c r="L35" s="290"/>
      <c r="M35" s="290"/>
      <c r="N35" s="290"/>
      <c r="O35" s="290"/>
      <c r="P35" s="290"/>
      <c r="Q35" s="290"/>
      <c r="R35" s="290"/>
      <c r="S35" s="290"/>
      <c r="T35" s="290"/>
      <c r="U35" s="291"/>
      <c r="V35" s="291"/>
      <c r="W35" s="291"/>
    </row>
    <row r="36" spans="1:23" ht="27.95" customHeight="1" x14ac:dyDescent="0.2">
      <c r="A36" s="345">
        <v>7</v>
      </c>
      <c r="B36" s="450"/>
      <c r="C36" s="384" t="s">
        <v>19</v>
      </c>
      <c r="D36" s="347" t="s">
        <v>6</v>
      </c>
      <c r="E36" s="474">
        <v>1</v>
      </c>
      <c r="F36" s="554"/>
      <c r="G36" s="348">
        <f t="shared" si="1"/>
        <v>0</v>
      </c>
      <c r="H36" s="396"/>
      <c r="N36" s="290"/>
      <c r="O36" s="290"/>
      <c r="P36" s="290"/>
      <c r="Q36" s="290"/>
      <c r="R36" s="290"/>
      <c r="S36" s="290"/>
      <c r="T36" s="290"/>
    </row>
    <row r="37" spans="1:23" ht="28.5" x14ac:dyDescent="0.2">
      <c r="A37" s="345">
        <v>8</v>
      </c>
      <c r="B37" s="450"/>
      <c r="C37" s="401" t="s">
        <v>45</v>
      </c>
      <c r="D37" s="347" t="s">
        <v>6</v>
      </c>
      <c r="E37" s="474">
        <v>1</v>
      </c>
      <c r="F37" s="554"/>
      <c r="G37" s="348">
        <f t="shared" si="1"/>
        <v>0</v>
      </c>
      <c r="H37" s="558"/>
      <c r="N37" s="290"/>
      <c r="O37" s="290"/>
      <c r="P37" s="290"/>
      <c r="Q37" s="290"/>
      <c r="R37" s="290"/>
      <c r="S37" s="290"/>
      <c r="T37" s="290"/>
    </row>
    <row r="38" spans="1:23" x14ac:dyDescent="0.2">
      <c r="A38" s="345">
        <v>9</v>
      </c>
      <c r="B38" s="450"/>
      <c r="C38" s="385" t="s">
        <v>21</v>
      </c>
      <c r="D38" s="347" t="s">
        <v>6</v>
      </c>
      <c r="E38" s="474">
        <v>4</v>
      </c>
      <c r="F38" s="554"/>
      <c r="G38" s="348">
        <f t="shared" si="1"/>
        <v>0</v>
      </c>
      <c r="H38" s="396"/>
      <c r="N38" s="290"/>
      <c r="O38" s="290"/>
      <c r="P38" s="290"/>
      <c r="Q38" s="290"/>
      <c r="R38" s="290"/>
      <c r="S38" s="290"/>
      <c r="T38" s="290"/>
    </row>
    <row r="39" spans="1:23" x14ac:dyDescent="0.2">
      <c r="A39" s="345">
        <v>10</v>
      </c>
      <c r="B39" s="450"/>
      <c r="C39" s="385" t="s">
        <v>20</v>
      </c>
      <c r="D39" s="347" t="s">
        <v>6</v>
      </c>
      <c r="E39" s="474">
        <v>1</v>
      </c>
      <c r="F39" s="554"/>
      <c r="G39" s="348">
        <f t="shared" si="1"/>
        <v>0</v>
      </c>
      <c r="H39" s="396"/>
      <c r="N39" s="290"/>
      <c r="O39" s="290"/>
      <c r="P39" s="290"/>
      <c r="Q39" s="290"/>
      <c r="R39" s="290"/>
      <c r="S39" s="290"/>
      <c r="T39" s="290"/>
    </row>
    <row r="40" spans="1:23" x14ac:dyDescent="0.2">
      <c r="A40" s="345">
        <v>11</v>
      </c>
      <c r="B40" s="450"/>
      <c r="C40" s="385" t="s">
        <v>254</v>
      </c>
      <c r="D40" s="347" t="s">
        <v>6</v>
      </c>
      <c r="E40" s="474">
        <v>1</v>
      </c>
      <c r="F40" s="554"/>
      <c r="G40" s="348">
        <f t="shared" si="1"/>
        <v>0</v>
      </c>
      <c r="H40" s="396"/>
      <c r="N40" s="290"/>
      <c r="O40" s="290"/>
      <c r="P40" s="290"/>
      <c r="Q40" s="290"/>
      <c r="R40" s="290"/>
    </row>
    <row r="41" spans="1:23" x14ac:dyDescent="0.2">
      <c r="A41" s="345">
        <v>12</v>
      </c>
      <c r="B41" s="450"/>
      <c r="C41" s="385" t="s">
        <v>224</v>
      </c>
      <c r="D41" s="347" t="s">
        <v>6</v>
      </c>
      <c r="E41" s="474">
        <v>1</v>
      </c>
      <c r="F41" s="554"/>
      <c r="G41" s="348">
        <f t="shared" si="1"/>
        <v>0</v>
      </c>
      <c r="H41" s="396"/>
      <c r="N41" s="290"/>
      <c r="O41" s="290"/>
      <c r="P41" s="290"/>
      <c r="Q41" s="290"/>
      <c r="R41" s="290"/>
    </row>
    <row r="42" spans="1:23" x14ac:dyDescent="0.2">
      <c r="A42" s="345">
        <v>13</v>
      </c>
      <c r="B42" s="450"/>
      <c r="C42" s="385" t="s">
        <v>133</v>
      </c>
      <c r="D42" s="347" t="s">
        <v>6</v>
      </c>
      <c r="E42" s="474">
        <v>1</v>
      </c>
      <c r="F42" s="554"/>
      <c r="G42" s="348">
        <f t="shared" si="1"/>
        <v>0</v>
      </c>
      <c r="H42" s="396"/>
      <c r="N42" s="290"/>
      <c r="O42" s="290"/>
      <c r="P42" s="290"/>
      <c r="Q42" s="290"/>
      <c r="R42" s="290"/>
    </row>
    <row r="43" spans="1:23" x14ac:dyDescent="0.2">
      <c r="A43" s="345">
        <v>14</v>
      </c>
      <c r="B43" s="450"/>
      <c r="C43" s="385" t="s">
        <v>134</v>
      </c>
      <c r="D43" s="347" t="s">
        <v>6</v>
      </c>
      <c r="E43" s="474">
        <v>4</v>
      </c>
      <c r="F43" s="554"/>
      <c r="G43" s="348">
        <f t="shared" si="1"/>
        <v>0</v>
      </c>
      <c r="H43" s="396"/>
      <c r="N43" s="290"/>
      <c r="O43" s="290"/>
      <c r="P43" s="290"/>
      <c r="Q43" s="290"/>
      <c r="R43" s="290"/>
    </row>
    <row r="44" spans="1:23" x14ac:dyDescent="0.2">
      <c r="A44" s="345">
        <v>15</v>
      </c>
      <c r="B44" s="450"/>
      <c r="C44" s="385" t="s">
        <v>132</v>
      </c>
      <c r="D44" s="347" t="s">
        <v>6</v>
      </c>
      <c r="E44" s="474">
        <v>12</v>
      </c>
      <c r="F44" s="554"/>
      <c r="G44" s="348">
        <f t="shared" si="1"/>
        <v>0</v>
      </c>
      <c r="H44" s="396"/>
      <c r="N44" s="290"/>
      <c r="O44" s="290"/>
      <c r="P44" s="290"/>
    </row>
    <row r="45" spans="1:23" x14ac:dyDescent="0.2">
      <c r="A45" s="345">
        <v>16</v>
      </c>
      <c r="B45" s="450"/>
      <c r="C45" s="385" t="s">
        <v>80</v>
      </c>
      <c r="D45" s="347" t="s">
        <v>5</v>
      </c>
      <c r="E45" s="348">
        <v>231</v>
      </c>
      <c r="F45" s="554"/>
      <c r="G45" s="348">
        <f t="shared" si="1"/>
        <v>0</v>
      </c>
      <c r="H45" s="396"/>
    </row>
    <row r="46" spans="1:23" s="402" customFormat="1" x14ac:dyDescent="0.2">
      <c r="A46" s="345">
        <v>17</v>
      </c>
      <c r="B46" s="450"/>
      <c r="C46" s="385" t="s">
        <v>22</v>
      </c>
      <c r="D46" s="347" t="s">
        <v>5</v>
      </c>
      <c r="E46" s="348">
        <v>231</v>
      </c>
      <c r="F46" s="554"/>
      <c r="G46" s="348">
        <f t="shared" si="1"/>
        <v>0</v>
      </c>
      <c r="H46" s="396"/>
      <c r="I46" s="290"/>
      <c r="J46" s="290"/>
      <c r="K46" s="290"/>
      <c r="L46" s="290"/>
      <c r="M46" s="290"/>
      <c r="N46" s="291"/>
      <c r="O46" s="291"/>
      <c r="P46" s="291"/>
      <c r="Q46" s="291"/>
      <c r="R46" s="291"/>
      <c r="S46" s="291"/>
      <c r="T46" s="291"/>
      <c r="U46" s="291"/>
      <c r="V46" s="291"/>
      <c r="W46" s="291"/>
    </row>
    <row r="47" spans="1:23" s="402" customFormat="1" x14ac:dyDescent="0.2">
      <c r="A47" s="345">
        <v>18</v>
      </c>
      <c r="B47" s="450"/>
      <c r="C47" s="385" t="s">
        <v>16</v>
      </c>
      <c r="D47" s="347" t="s">
        <v>5</v>
      </c>
      <c r="E47" s="348">
        <v>231</v>
      </c>
      <c r="F47" s="554"/>
      <c r="G47" s="348">
        <f t="shared" si="1"/>
        <v>0</v>
      </c>
      <c r="H47" s="396"/>
      <c r="I47" s="290"/>
      <c r="J47" s="290"/>
      <c r="K47" s="290"/>
      <c r="L47" s="290"/>
      <c r="M47" s="290"/>
      <c r="N47" s="291"/>
      <c r="O47" s="291"/>
      <c r="P47" s="291"/>
      <c r="Q47" s="291"/>
      <c r="R47" s="291"/>
      <c r="S47" s="291"/>
      <c r="T47" s="291"/>
      <c r="U47" s="291"/>
      <c r="V47" s="291"/>
      <c r="W47" s="291"/>
    </row>
    <row r="48" spans="1:23" s="402" customFormat="1" x14ac:dyDescent="0.2">
      <c r="A48" s="345">
        <v>19</v>
      </c>
      <c r="B48" s="450"/>
      <c r="C48" s="385" t="s">
        <v>17</v>
      </c>
      <c r="D48" s="347" t="s">
        <v>5</v>
      </c>
      <c r="E48" s="348">
        <v>231</v>
      </c>
      <c r="F48" s="554"/>
      <c r="G48" s="348">
        <f t="shared" si="1"/>
        <v>0</v>
      </c>
      <c r="H48" s="396"/>
      <c r="I48" s="290"/>
      <c r="J48" s="290"/>
      <c r="K48" s="290"/>
      <c r="L48" s="290"/>
      <c r="M48" s="290"/>
      <c r="N48" s="291"/>
      <c r="O48" s="291"/>
      <c r="P48" s="291"/>
      <c r="Q48" s="291"/>
      <c r="R48" s="291"/>
      <c r="S48" s="291"/>
      <c r="T48" s="291"/>
      <c r="U48" s="291"/>
      <c r="V48" s="291"/>
      <c r="W48" s="291"/>
    </row>
    <row r="49" spans="1:32" s="402" customFormat="1" x14ac:dyDescent="0.2">
      <c r="A49" s="403"/>
      <c r="E49" s="292"/>
      <c r="F49" s="560" t="s">
        <v>81</v>
      </c>
      <c r="G49" s="406">
        <f>SUM(G13:G48)</f>
        <v>0</v>
      </c>
      <c r="H49" s="794"/>
      <c r="I49" s="794"/>
      <c r="J49" s="794"/>
      <c r="K49" s="794"/>
      <c r="L49" s="290"/>
      <c r="M49" s="290"/>
      <c r="N49" s="291"/>
      <c r="O49" s="291"/>
      <c r="P49" s="291"/>
      <c r="Q49" s="291"/>
      <c r="R49" s="291"/>
      <c r="S49" s="291"/>
      <c r="T49" s="291"/>
      <c r="U49" s="291"/>
      <c r="V49" s="291"/>
      <c r="W49" s="291"/>
    </row>
    <row r="50" spans="1:32" s="402" customFormat="1" x14ac:dyDescent="0.2">
      <c r="E50" s="561"/>
      <c r="F50" s="482" t="s">
        <v>82</v>
      </c>
      <c r="G50" s="504">
        <f>0.2*G49</f>
        <v>0</v>
      </c>
      <c r="H50" s="396"/>
      <c r="I50" s="290"/>
      <c r="J50" s="290"/>
      <c r="K50" s="290"/>
      <c r="L50" s="290"/>
      <c r="M50" s="290"/>
      <c r="N50" s="291"/>
      <c r="O50" s="291"/>
      <c r="P50" s="291"/>
      <c r="Q50" s="291"/>
      <c r="R50" s="291"/>
      <c r="S50" s="291"/>
      <c r="T50" s="291"/>
      <c r="U50" s="291"/>
      <c r="V50" s="291"/>
      <c r="W50" s="291"/>
    </row>
    <row r="51" spans="1:32" s="402" customFormat="1" x14ac:dyDescent="0.2">
      <c r="A51" s="407"/>
      <c r="B51" s="407"/>
      <c r="C51" s="408"/>
      <c r="D51" s="408"/>
      <c r="E51" s="408"/>
      <c r="F51" s="562" t="s">
        <v>83</v>
      </c>
      <c r="G51" s="406">
        <f>G49+G50</f>
        <v>0</v>
      </c>
      <c r="H51" s="396"/>
      <c r="I51" s="290"/>
      <c r="J51" s="290"/>
      <c r="K51" s="290"/>
      <c r="L51" s="290"/>
      <c r="M51" s="290"/>
      <c r="N51" s="291"/>
      <c r="O51" s="291"/>
      <c r="P51" s="291"/>
      <c r="Q51" s="291"/>
      <c r="R51" s="291"/>
      <c r="S51" s="291"/>
      <c r="T51" s="291"/>
      <c r="U51" s="291"/>
      <c r="V51" s="291"/>
      <c r="W51" s="291"/>
    </row>
    <row r="52" spans="1:32" s="402" customFormat="1" x14ac:dyDescent="0.2">
      <c r="A52" s="408"/>
      <c r="B52" s="408"/>
      <c r="C52" s="292"/>
      <c r="D52" s="292"/>
      <c r="E52" s="292"/>
      <c r="F52" s="292"/>
      <c r="G52" s="449"/>
      <c r="I52" s="290"/>
      <c r="J52" s="290"/>
      <c r="K52" s="290"/>
      <c r="L52" s="290"/>
      <c r="M52" s="290"/>
      <c r="N52" s="291"/>
      <c r="O52" s="291"/>
      <c r="P52" s="291"/>
      <c r="Q52" s="291"/>
      <c r="R52" s="291"/>
      <c r="S52" s="291"/>
      <c r="T52" s="291"/>
      <c r="U52" s="291"/>
      <c r="V52" s="291"/>
      <c r="W52" s="291"/>
    </row>
    <row r="53" spans="1:32" s="418" customFormat="1" ht="15.75" x14ac:dyDescent="0.2">
      <c r="A53" s="790" t="s">
        <v>419</v>
      </c>
      <c r="B53" s="790"/>
      <c r="C53" s="628" t="s">
        <v>420</v>
      </c>
      <c r="D53" s="410"/>
      <c r="E53" s="410"/>
      <c r="F53" s="410"/>
      <c r="G53" s="411"/>
      <c r="H53" s="413"/>
      <c r="I53" s="413"/>
      <c r="J53" s="412"/>
      <c r="K53" s="414"/>
      <c r="L53" s="415"/>
      <c r="M53" s="413"/>
      <c r="N53" s="413"/>
      <c r="O53" s="413"/>
      <c r="P53" s="413"/>
      <c r="Q53" s="413"/>
      <c r="R53" s="416"/>
      <c r="S53" s="416"/>
      <c r="T53" s="417"/>
      <c r="U53" s="413"/>
      <c r="V53" s="413"/>
      <c r="W53" s="413"/>
      <c r="X53" s="413"/>
      <c r="Y53" s="413"/>
      <c r="Z53" s="413"/>
      <c r="AA53" s="413"/>
      <c r="AB53" s="413"/>
      <c r="AC53" s="413"/>
      <c r="AD53" s="413"/>
      <c r="AE53" s="413"/>
      <c r="AF53" s="413"/>
    </row>
    <row r="54" spans="1:32" x14ac:dyDescent="0.2">
      <c r="A54" s="419"/>
      <c r="B54" s="419"/>
      <c r="C54" s="419"/>
      <c r="D54" s="419"/>
      <c r="E54" s="420"/>
      <c r="F54" s="420"/>
      <c r="G54" s="421"/>
      <c r="H54" s="291"/>
      <c r="I54" s="291"/>
      <c r="K54" s="422"/>
      <c r="L54" s="423"/>
      <c r="M54" s="291"/>
      <c r="R54" s="377"/>
      <c r="S54" s="377"/>
      <c r="T54" s="424"/>
      <c r="X54" s="291"/>
      <c r="Y54" s="291"/>
      <c r="Z54" s="291"/>
      <c r="AA54" s="291"/>
      <c r="AB54" s="291"/>
      <c r="AC54" s="291"/>
      <c r="AD54" s="291"/>
      <c r="AE54" s="291"/>
      <c r="AF54" s="291"/>
    </row>
    <row r="55" spans="1:32" ht="15" customHeight="1" x14ac:dyDescent="0.2">
      <c r="A55" s="419"/>
      <c r="B55" s="419"/>
      <c r="C55" s="419"/>
      <c r="D55" s="419"/>
      <c r="E55" s="420"/>
      <c r="F55" s="420"/>
      <c r="G55" s="421"/>
      <c r="H55" s="291"/>
      <c r="I55" s="291"/>
      <c r="K55" s="422"/>
      <c r="L55" s="423"/>
      <c r="M55" s="291"/>
      <c r="R55" s="377"/>
      <c r="S55" s="377"/>
      <c r="T55" s="424"/>
      <c r="X55" s="291"/>
      <c r="Y55" s="291"/>
      <c r="Z55" s="291"/>
      <c r="AA55" s="291"/>
      <c r="AB55" s="291"/>
      <c r="AC55" s="291"/>
      <c r="AD55" s="291"/>
      <c r="AE55" s="291"/>
      <c r="AF55" s="291"/>
    </row>
    <row r="56" spans="1:32" x14ac:dyDescent="0.2">
      <c r="A56" s="419"/>
      <c r="B56" s="419"/>
      <c r="C56" s="419"/>
      <c r="D56" s="419"/>
      <c r="E56" s="420"/>
      <c r="F56" s="420"/>
      <c r="G56" s="421"/>
      <c r="H56" s="291"/>
      <c r="I56" s="291"/>
      <c r="K56" s="422"/>
      <c r="L56" s="423"/>
      <c r="M56" s="291"/>
      <c r="R56" s="377"/>
      <c r="S56" s="377"/>
      <c r="T56" s="424"/>
      <c r="X56" s="291"/>
      <c r="Y56" s="291"/>
      <c r="Z56" s="291"/>
      <c r="AA56" s="291"/>
      <c r="AB56" s="291"/>
      <c r="AC56" s="291"/>
      <c r="AD56" s="291"/>
      <c r="AE56" s="291"/>
      <c r="AF56" s="291"/>
    </row>
    <row r="57" spans="1:32" s="405" customFormat="1" x14ac:dyDescent="0.2">
      <c r="A57" s="791"/>
      <c r="B57" s="791"/>
      <c r="C57" s="793" t="s">
        <v>421</v>
      </c>
      <c r="D57" s="793"/>
      <c r="E57" s="777"/>
      <c r="F57" s="777"/>
      <c r="G57" s="777"/>
      <c r="H57" s="426"/>
      <c r="I57" s="426"/>
      <c r="J57" s="427"/>
      <c r="K57" s="428"/>
      <c r="L57" s="429"/>
      <c r="M57" s="426"/>
      <c r="N57" s="426"/>
      <c r="O57" s="426"/>
      <c r="P57" s="426"/>
      <c r="Q57" s="426"/>
      <c r="R57" s="430"/>
      <c r="S57" s="430"/>
      <c r="T57" s="431"/>
      <c r="U57" s="426"/>
      <c r="V57" s="426"/>
      <c r="W57" s="426"/>
      <c r="X57" s="426"/>
      <c r="Y57" s="426"/>
      <c r="Z57" s="426"/>
      <c r="AA57" s="426"/>
      <c r="AB57" s="426"/>
      <c r="AC57" s="426"/>
      <c r="AD57" s="426"/>
      <c r="AE57" s="426"/>
      <c r="AF57" s="426"/>
    </row>
    <row r="58" spans="1:32" s="405" customFormat="1" ht="12.75" x14ac:dyDescent="0.2">
      <c r="A58" s="432"/>
      <c r="B58" s="432"/>
      <c r="C58" s="433"/>
      <c r="D58" s="432"/>
      <c r="E58" s="545"/>
      <c r="F58" s="435"/>
      <c r="G58" s="436"/>
      <c r="H58" s="426"/>
      <c r="I58" s="426"/>
      <c r="J58" s="427"/>
      <c r="K58" s="428"/>
      <c r="L58" s="429"/>
      <c r="M58" s="426"/>
      <c r="N58" s="426"/>
      <c r="O58" s="426"/>
      <c r="P58" s="426"/>
      <c r="Q58" s="426"/>
      <c r="R58" s="430"/>
      <c r="S58" s="430"/>
      <c r="T58" s="431"/>
      <c r="U58" s="426"/>
      <c r="V58" s="426"/>
      <c r="W58" s="426"/>
      <c r="X58" s="426"/>
      <c r="Y58" s="426"/>
      <c r="Z58" s="426"/>
      <c r="AA58" s="426"/>
      <c r="AB58" s="426"/>
      <c r="AC58" s="426"/>
      <c r="AD58" s="426"/>
      <c r="AE58" s="426"/>
      <c r="AF58" s="426"/>
    </row>
    <row r="59" spans="1:32" s="405" customFormat="1" x14ac:dyDescent="0.2">
      <c r="A59" s="432"/>
      <c r="B59" s="432"/>
      <c r="C59" s="438"/>
      <c r="D59" s="439"/>
      <c r="E59" s="777"/>
      <c r="F59" s="777"/>
      <c r="G59" s="777"/>
      <c r="H59" s="426"/>
      <c r="I59" s="426"/>
      <c r="J59" s="427"/>
      <c r="K59" s="428"/>
      <c r="L59" s="429"/>
      <c r="M59" s="426"/>
      <c r="N59" s="426"/>
      <c r="O59" s="426"/>
      <c r="P59" s="426"/>
      <c r="Q59" s="426"/>
      <c r="R59" s="430"/>
      <c r="S59" s="430"/>
      <c r="T59" s="431"/>
      <c r="U59" s="426"/>
      <c r="V59" s="426"/>
      <c r="W59" s="426"/>
      <c r="X59" s="426"/>
      <c r="Y59" s="426"/>
      <c r="Z59" s="426"/>
      <c r="AA59" s="426"/>
      <c r="AB59" s="426"/>
      <c r="AC59" s="426"/>
      <c r="AD59" s="426"/>
      <c r="AE59" s="426"/>
      <c r="AF59" s="426"/>
    </row>
    <row r="60" spans="1:32" s="405" customFormat="1" ht="12.75" x14ac:dyDescent="0.2">
      <c r="A60" s="432"/>
      <c r="B60" s="432"/>
      <c r="C60" s="433"/>
      <c r="D60" s="432"/>
      <c r="E60" s="778" t="s">
        <v>422</v>
      </c>
      <c r="F60" s="778"/>
      <c r="G60" s="778"/>
      <c r="H60" s="426"/>
      <c r="I60" s="426"/>
      <c r="J60" s="427"/>
      <c r="K60" s="428"/>
      <c r="L60" s="429"/>
      <c r="M60" s="426"/>
      <c r="N60" s="426"/>
      <c r="O60" s="426"/>
      <c r="P60" s="426"/>
      <c r="Q60" s="426"/>
      <c r="R60" s="430"/>
      <c r="S60" s="430"/>
      <c r="T60" s="431"/>
      <c r="U60" s="426"/>
      <c r="V60" s="426"/>
      <c r="W60" s="426"/>
      <c r="X60" s="426"/>
      <c r="Y60" s="426"/>
      <c r="Z60" s="426"/>
      <c r="AA60" s="426"/>
      <c r="AB60" s="426"/>
      <c r="AC60" s="426"/>
      <c r="AD60" s="426"/>
      <c r="AE60" s="426"/>
      <c r="AF60" s="426"/>
    </row>
    <row r="61" spans="1:32" s="405" customFormat="1" ht="12.75" x14ac:dyDescent="0.2">
      <c r="A61" s="432"/>
      <c r="B61" s="432"/>
      <c r="C61" s="433"/>
      <c r="D61" s="432"/>
      <c r="E61" s="546"/>
      <c r="F61" s="443"/>
      <c r="G61" s="444"/>
      <c r="H61" s="426"/>
      <c r="I61" s="426"/>
      <c r="J61" s="427"/>
      <c r="K61" s="428"/>
      <c r="L61" s="429"/>
      <c r="M61" s="426"/>
      <c r="N61" s="426"/>
      <c r="O61" s="426"/>
      <c r="P61" s="426"/>
      <c r="Q61" s="426"/>
      <c r="R61" s="430"/>
      <c r="S61" s="430"/>
      <c r="T61" s="431"/>
      <c r="U61" s="426"/>
      <c r="V61" s="426"/>
      <c r="W61" s="426"/>
      <c r="X61" s="426"/>
      <c r="Y61" s="426"/>
      <c r="Z61" s="426"/>
      <c r="AA61" s="426"/>
      <c r="AB61" s="426"/>
      <c r="AC61" s="426"/>
      <c r="AD61" s="426"/>
      <c r="AE61" s="426"/>
      <c r="AF61" s="426"/>
    </row>
    <row r="62" spans="1:32" s="405" customFormat="1" x14ac:dyDescent="0.2">
      <c r="A62" s="432"/>
      <c r="B62" s="432"/>
      <c r="C62" s="438"/>
      <c r="D62" s="439"/>
      <c r="E62" s="777"/>
      <c r="F62" s="777"/>
      <c r="G62" s="777"/>
      <c r="H62" s="426"/>
      <c r="I62" s="426"/>
      <c r="J62" s="427"/>
      <c r="K62" s="428"/>
      <c r="L62" s="429"/>
      <c r="M62" s="426"/>
      <c r="N62" s="426"/>
      <c r="O62" s="426"/>
      <c r="P62" s="426"/>
      <c r="Q62" s="426"/>
      <c r="R62" s="430"/>
      <c r="S62" s="430"/>
      <c r="T62" s="431"/>
      <c r="U62" s="426"/>
      <c r="V62" s="426"/>
      <c r="W62" s="426"/>
      <c r="X62" s="426"/>
      <c r="Y62" s="426"/>
      <c r="Z62" s="426"/>
      <c r="AA62" s="426"/>
      <c r="AB62" s="426"/>
      <c r="AC62" s="426"/>
      <c r="AD62" s="426"/>
      <c r="AE62" s="426"/>
      <c r="AF62" s="426"/>
    </row>
    <row r="63" spans="1:32" s="405" customFormat="1" ht="12.75" x14ac:dyDescent="0.2">
      <c r="C63" s="432"/>
      <c r="D63" s="432"/>
      <c r="E63" s="779" t="s">
        <v>423</v>
      </c>
      <c r="F63" s="779"/>
      <c r="G63" s="779"/>
      <c r="H63" s="447"/>
      <c r="I63" s="447"/>
      <c r="J63" s="427"/>
      <c r="K63" s="428"/>
      <c r="L63" s="429"/>
      <c r="M63" s="426"/>
      <c r="N63" s="426"/>
      <c r="O63" s="426"/>
      <c r="P63" s="426"/>
      <c r="Q63" s="426"/>
      <c r="R63" s="430"/>
      <c r="S63" s="430"/>
      <c r="T63" s="431"/>
      <c r="U63" s="426"/>
      <c r="V63" s="426"/>
      <c r="W63" s="426"/>
      <c r="X63" s="426"/>
      <c r="Y63" s="426"/>
      <c r="Z63" s="426"/>
      <c r="AA63" s="426"/>
      <c r="AB63" s="426"/>
      <c r="AC63" s="426"/>
      <c r="AD63" s="426"/>
      <c r="AE63" s="426"/>
      <c r="AF63" s="426"/>
    </row>
    <row r="64" spans="1:32" x14ac:dyDescent="0.2">
      <c r="F64" s="449"/>
      <c r="G64" s="420"/>
      <c r="H64" s="290"/>
      <c r="M64" s="291"/>
      <c r="X64" s="291"/>
      <c r="Y64" s="291"/>
      <c r="Z64" s="291"/>
      <c r="AA64" s="291"/>
      <c r="AB64" s="291"/>
      <c r="AC64" s="291"/>
      <c r="AD64" s="291"/>
      <c r="AE64" s="291"/>
      <c r="AF64" s="291"/>
    </row>
    <row r="68" spans="1:23" s="402" customFormat="1" x14ac:dyDescent="0.2">
      <c r="A68" s="292"/>
      <c r="B68" s="292"/>
      <c r="C68" s="448"/>
      <c r="D68" s="292"/>
      <c r="E68" s="292"/>
      <c r="F68" s="292"/>
      <c r="G68" s="449"/>
      <c r="I68" s="290"/>
      <c r="J68" s="290"/>
      <c r="K68" s="290"/>
      <c r="L68" s="290"/>
      <c r="M68" s="290"/>
      <c r="N68" s="291"/>
      <c r="O68" s="291"/>
      <c r="P68" s="291"/>
      <c r="Q68" s="291"/>
      <c r="R68" s="291"/>
      <c r="S68" s="291"/>
      <c r="T68" s="291"/>
      <c r="U68" s="291"/>
      <c r="V68" s="291"/>
      <c r="W68" s="291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password="CF7A" sqref="F61 C57 G63 A53:B62 C53:D56 E53:E60 E62 C58:D63" name="Range1"/>
  </protectedRanges>
  <mergeCells count="34">
    <mergeCell ref="A8:A9"/>
    <mergeCell ref="C8:C9"/>
    <mergeCell ref="D8:D9"/>
    <mergeCell ref="F8:F9"/>
    <mergeCell ref="E59:G59"/>
    <mergeCell ref="B29:G29"/>
    <mergeCell ref="B12:G12"/>
    <mergeCell ref="A53:B53"/>
    <mergeCell ref="A57:B57"/>
    <mergeCell ref="C57:D57"/>
    <mergeCell ref="E57:G57"/>
    <mergeCell ref="A18:A20"/>
    <mergeCell ref="I29:K29"/>
    <mergeCell ref="H49:K49"/>
    <mergeCell ref="U8:U9"/>
    <mergeCell ref="V8:V9"/>
    <mergeCell ref="S8:S9"/>
    <mergeCell ref="T8:T9"/>
    <mergeCell ref="D1:G1"/>
    <mergeCell ref="A11:G11"/>
    <mergeCell ref="E60:G60"/>
    <mergeCell ref="E62:G62"/>
    <mergeCell ref="E63:G63"/>
    <mergeCell ref="A2:G3"/>
    <mergeCell ref="A4:B4"/>
    <mergeCell ref="C4:G4"/>
    <mergeCell ref="A5:B5"/>
    <mergeCell ref="A6:B6"/>
    <mergeCell ref="C6:G6"/>
    <mergeCell ref="B8:B9"/>
    <mergeCell ref="E8:E9"/>
    <mergeCell ref="G8:G9"/>
    <mergeCell ref="B18:C18"/>
    <mergeCell ref="A7:G7"/>
  </mergeCells>
  <printOptions horizontalCentered="1" verticalCentered="1"/>
  <pageMargins left="0.59055118110236227" right="0.55118110236220474" top="0.43307086614173229" bottom="0.51181102362204722" header="0.39370078740157483" footer="0.39370078740157483"/>
  <pageSetup paperSize="9" scale="5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F75"/>
  <sheetViews>
    <sheetView view="pageBreakPreview" zoomScaleNormal="85" zoomScaleSheetLayoutView="100" workbookViewId="0">
      <pane ySplit="10" topLeftCell="A48" activePane="bottomLeft" state="frozen"/>
      <selection pane="bottomLeft" activeCell="C6" sqref="C6:F6"/>
    </sheetView>
  </sheetViews>
  <sheetFormatPr defaultColWidth="9.140625" defaultRowHeight="15" outlineLevelCol="1" x14ac:dyDescent="0.2"/>
  <cols>
    <col min="1" max="1" width="8.28515625" style="41" customWidth="1"/>
    <col min="2" max="2" width="11.28515625" style="41" customWidth="1"/>
    <col min="3" max="3" width="88" style="41" customWidth="1"/>
    <col min="4" max="4" width="10.7109375" style="41" bestFit="1" customWidth="1"/>
    <col min="5" max="5" width="12" style="41" customWidth="1" outlineLevel="1"/>
    <col min="6" max="6" width="12.5703125" style="281" customWidth="1"/>
    <col min="7" max="7" width="12.85546875" style="281" customWidth="1"/>
    <col min="8" max="8" width="12.5703125" style="50" customWidth="1"/>
    <col min="9" max="10" width="17.85546875" style="50" customWidth="1"/>
    <col min="11" max="11" width="9.42578125" style="50" customWidth="1"/>
    <col min="12" max="12" width="10.28515625" style="50" customWidth="1"/>
    <col min="13" max="13" width="6.85546875" style="50" customWidth="1"/>
    <col min="14" max="14" width="7.7109375" style="41" customWidth="1"/>
    <col min="15" max="15" width="12.5703125" style="41" customWidth="1"/>
    <col min="16" max="16" width="13.42578125" style="41" bestFit="1" customWidth="1"/>
    <col min="17" max="17" width="7" style="41" customWidth="1"/>
    <col min="18" max="18" width="23" style="41" bestFit="1" customWidth="1"/>
    <col min="19" max="19" width="11.7109375" style="41" bestFit="1" customWidth="1"/>
    <col min="20" max="20" width="12.7109375" style="41" customWidth="1"/>
    <col min="21" max="21" width="15.7109375" style="41" customWidth="1"/>
    <col min="22" max="22" width="16.140625" style="41" customWidth="1"/>
    <col min="23" max="23" width="14" style="41" customWidth="1"/>
    <col min="24" max="16384" width="9.140625" style="41"/>
  </cols>
  <sheetData>
    <row r="1" spans="1:32" s="145" customFormat="1" ht="18.75" x14ac:dyDescent="0.3">
      <c r="D1" s="764" t="s">
        <v>463</v>
      </c>
      <c r="E1" s="764"/>
      <c r="F1" s="764"/>
      <c r="G1" s="764"/>
    </row>
    <row r="2" spans="1:32" s="292" customFormat="1" ht="20.25" customHeight="1" x14ac:dyDescent="0.2">
      <c r="A2" s="805" t="s">
        <v>449</v>
      </c>
      <c r="B2" s="805"/>
      <c r="C2" s="805"/>
      <c r="D2" s="805"/>
      <c r="E2" s="805"/>
      <c r="F2" s="805"/>
      <c r="G2" s="289"/>
      <c r="H2" s="290"/>
      <c r="I2" s="290"/>
      <c r="J2" s="290"/>
      <c r="K2" s="290"/>
      <c r="L2" s="290"/>
      <c r="M2" s="291"/>
      <c r="N2" s="291"/>
      <c r="O2" s="291"/>
      <c r="P2" s="291"/>
      <c r="Q2" s="291"/>
      <c r="R2" s="291"/>
      <c r="S2" s="291"/>
      <c r="T2" s="291"/>
      <c r="U2" s="291"/>
      <c r="V2" s="291"/>
      <c r="W2" s="291"/>
      <c r="X2" s="291"/>
      <c r="Y2" s="291"/>
      <c r="Z2" s="291"/>
      <c r="AA2" s="291"/>
      <c r="AB2" s="291"/>
      <c r="AC2" s="291"/>
      <c r="AD2" s="291"/>
      <c r="AE2" s="291"/>
      <c r="AF2" s="291"/>
    </row>
    <row r="3" spans="1:32" s="292" customFormat="1" ht="15" customHeight="1" x14ac:dyDescent="0.2">
      <c r="A3" s="805"/>
      <c r="B3" s="805"/>
      <c r="C3" s="805"/>
      <c r="D3" s="805"/>
      <c r="E3" s="805"/>
      <c r="F3" s="805"/>
      <c r="G3" s="293"/>
      <c r="H3" s="290"/>
      <c r="I3" s="290"/>
      <c r="J3" s="290"/>
      <c r="K3" s="290"/>
      <c r="L3" s="290"/>
      <c r="M3" s="291"/>
      <c r="N3" s="291"/>
      <c r="O3" s="291"/>
      <c r="P3" s="291"/>
      <c r="Q3" s="291"/>
      <c r="R3" s="291"/>
      <c r="S3" s="291"/>
      <c r="T3" s="291"/>
      <c r="U3" s="291"/>
      <c r="V3" s="291"/>
      <c r="W3" s="291"/>
      <c r="X3" s="291"/>
      <c r="Y3" s="291"/>
      <c r="Z3" s="291"/>
      <c r="AA3" s="291"/>
      <c r="AB3" s="291"/>
      <c r="AC3" s="291"/>
      <c r="AD3" s="291"/>
      <c r="AE3" s="291"/>
      <c r="AF3" s="291"/>
    </row>
    <row r="4" spans="1:32" s="297" customFormat="1" ht="14.25" x14ac:dyDescent="0.2">
      <c r="A4" s="787" t="s">
        <v>302</v>
      </c>
      <c r="B4" s="787"/>
      <c r="C4" s="806" t="s">
        <v>418</v>
      </c>
      <c r="D4" s="806"/>
      <c r="E4" s="806"/>
      <c r="F4" s="806"/>
      <c r="G4" s="294"/>
      <c r="H4" s="295"/>
      <c r="I4" s="295"/>
      <c r="J4" s="295"/>
      <c r="K4" s="295"/>
      <c r="L4" s="295"/>
      <c r="M4" s="296"/>
      <c r="N4" s="296"/>
      <c r="O4" s="296"/>
      <c r="P4" s="296"/>
      <c r="Q4" s="296"/>
      <c r="R4" s="296"/>
      <c r="S4" s="296"/>
      <c r="T4" s="296"/>
      <c r="U4" s="296"/>
      <c r="V4" s="296"/>
      <c r="W4" s="296"/>
      <c r="X4" s="296"/>
      <c r="Y4" s="296"/>
      <c r="Z4" s="296"/>
      <c r="AA4" s="296"/>
      <c r="AB4" s="296"/>
      <c r="AC4" s="296"/>
      <c r="AD4" s="296"/>
      <c r="AE4" s="296"/>
      <c r="AF4" s="296"/>
    </row>
    <row r="5" spans="1:32" s="297" customFormat="1" ht="15" customHeight="1" x14ac:dyDescent="0.2">
      <c r="A5" s="789" t="s">
        <v>437</v>
      </c>
      <c r="B5" s="789"/>
      <c r="C5" s="298">
        <v>1</v>
      </c>
      <c r="D5" s="298"/>
      <c r="E5" s="298"/>
      <c r="F5" s="298"/>
      <c r="G5" s="299"/>
      <c r="H5" s="295"/>
      <c r="I5" s="295"/>
      <c r="J5" s="295"/>
      <c r="K5" s="295"/>
      <c r="L5" s="295"/>
      <c r="M5" s="296"/>
      <c r="N5" s="296"/>
      <c r="O5" s="296"/>
      <c r="P5" s="296"/>
      <c r="Q5" s="296"/>
      <c r="R5" s="296"/>
      <c r="S5" s="296"/>
      <c r="T5" s="296"/>
      <c r="U5" s="296"/>
      <c r="V5" s="296"/>
      <c r="W5" s="296"/>
      <c r="X5" s="296"/>
      <c r="Y5" s="296"/>
      <c r="Z5" s="296"/>
      <c r="AA5" s="296"/>
      <c r="AB5" s="296"/>
      <c r="AC5" s="296"/>
      <c r="AD5" s="296"/>
      <c r="AE5" s="296"/>
      <c r="AF5" s="296"/>
    </row>
    <row r="6" spans="1:32" s="304" customFormat="1" ht="15" customHeight="1" x14ac:dyDescent="0.2">
      <c r="A6" s="788" t="s">
        <v>438</v>
      </c>
      <c r="B6" s="788"/>
      <c r="C6" s="811" t="s">
        <v>445</v>
      </c>
      <c r="D6" s="811"/>
      <c r="E6" s="811"/>
      <c r="F6" s="811"/>
      <c r="G6" s="301"/>
      <c r="H6" s="301"/>
      <c r="I6" s="301"/>
      <c r="J6" s="301"/>
      <c r="K6" s="301"/>
      <c r="L6" s="302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</row>
    <row r="7" spans="1:32" ht="15" customHeight="1" thickBot="1" x14ac:dyDescent="0.25">
      <c r="A7" s="825" t="s">
        <v>439</v>
      </c>
      <c r="B7" s="825"/>
      <c r="C7" s="825"/>
      <c r="D7" s="825"/>
      <c r="E7" s="825"/>
      <c r="F7" s="825"/>
      <c r="G7" s="825"/>
      <c r="H7" s="51"/>
      <c r="I7" s="52"/>
      <c r="J7" s="52"/>
      <c r="K7" s="52"/>
      <c r="L7" s="52"/>
      <c r="M7" s="52"/>
    </row>
    <row r="8" spans="1:32" ht="15" customHeight="1" thickTop="1" thickBot="1" x14ac:dyDescent="0.25">
      <c r="A8" s="783" t="s">
        <v>75</v>
      </c>
      <c r="B8" s="783" t="s">
        <v>424</v>
      </c>
      <c r="C8" s="783" t="s">
        <v>432</v>
      </c>
      <c r="D8" s="783" t="s">
        <v>433</v>
      </c>
      <c r="E8" s="797" t="s">
        <v>417</v>
      </c>
      <c r="F8" s="785" t="s">
        <v>434</v>
      </c>
      <c r="G8" s="826" t="s">
        <v>15</v>
      </c>
      <c r="H8" s="230"/>
      <c r="J8" s="226" t="s">
        <v>29</v>
      </c>
      <c r="K8" s="231" t="s">
        <v>30</v>
      </c>
      <c r="L8" s="232" t="s">
        <v>31</v>
      </c>
      <c r="M8" s="232" t="s">
        <v>32</v>
      </c>
      <c r="N8" s="232" t="s">
        <v>33</v>
      </c>
      <c r="O8" s="232" t="s">
        <v>34</v>
      </c>
      <c r="P8" s="233" t="s">
        <v>67</v>
      </c>
      <c r="Q8" s="50"/>
      <c r="S8" s="824" t="s">
        <v>55</v>
      </c>
      <c r="T8" s="824" t="s">
        <v>53</v>
      </c>
      <c r="U8" s="824" t="s">
        <v>77</v>
      </c>
      <c r="V8" s="824" t="s">
        <v>210</v>
      </c>
      <c r="W8" s="824" t="s">
        <v>52</v>
      </c>
    </row>
    <row r="9" spans="1:32" ht="15.75" thickBot="1" x14ac:dyDescent="0.25">
      <c r="A9" s="784"/>
      <c r="B9" s="784"/>
      <c r="C9" s="784"/>
      <c r="D9" s="784"/>
      <c r="E9" s="798"/>
      <c r="F9" s="786"/>
      <c r="G9" s="826"/>
      <c r="H9" s="234"/>
      <c r="I9" s="226" t="s">
        <v>35</v>
      </c>
      <c r="J9" s="82" t="s">
        <v>69</v>
      </c>
      <c r="K9" s="235"/>
      <c r="L9" s="236">
        <f>K9*M9*N9</f>
        <v>0</v>
      </c>
      <c r="M9" s="236">
        <v>0.8</v>
      </c>
      <c r="N9" s="237">
        <v>1.7</v>
      </c>
      <c r="O9" s="237">
        <f>3.14*0.045^2*K9</f>
        <v>0</v>
      </c>
      <c r="P9" s="238">
        <f>K9*M9*W22</f>
        <v>0</v>
      </c>
      <c r="Q9" s="239"/>
      <c r="S9" s="824"/>
      <c r="T9" s="824"/>
      <c r="U9" s="824"/>
      <c r="V9" s="824"/>
      <c r="W9" s="824"/>
    </row>
    <row r="10" spans="1:32" ht="15.75" thickTop="1" x14ac:dyDescent="0.2">
      <c r="A10" s="318" t="s">
        <v>425</v>
      </c>
      <c r="B10" s="318" t="s">
        <v>426</v>
      </c>
      <c r="C10" s="318" t="s">
        <v>427</v>
      </c>
      <c r="D10" s="318" t="s">
        <v>428</v>
      </c>
      <c r="E10" s="318" t="s">
        <v>429</v>
      </c>
      <c r="F10" s="318" t="s">
        <v>431</v>
      </c>
      <c r="G10" s="240">
        <v>6</v>
      </c>
      <c r="H10" s="241"/>
      <c r="I10" s="227"/>
      <c r="J10" s="82" t="s">
        <v>87</v>
      </c>
      <c r="K10" s="235">
        <v>115</v>
      </c>
      <c r="L10" s="236">
        <f>K10*M10*N10</f>
        <v>156.4</v>
      </c>
      <c r="M10" s="236">
        <v>0.8</v>
      </c>
      <c r="N10" s="237">
        <v>1.7</v>
      </c>
      <c r="O10" s="237">
        <f>3.14*0.045^2*K10</f>
        <v>0.73122749999999992</v>
      </c>
      <c r="P10" s="238">
        <f>K10*M10*W23</f>
        <v>55.20000000000001</v>
      </c>
      <c r="Q10" s="239"/>
      <c r="S10" s="229"/>
      <c r="T10" s="229">
        <v>6</v>
      </c>
      <c r="U10" s="229">
        <v>2.5</v>
      </c>
      <c r="V10" s="229">
        <v>9</v>
      </c>
      <c r="W10" s="229"/>
    </row>
    <row r="11" spans="1:32" s="584" customFormat="1" ht="6.75" x14ac:dyDescent="0.2">
      <c r="A11" s="799"/>
      <c r="B11" s="800"/>
      <c r="C11" s="800"/>
      <c r="D11" s="800"/>
      <c r="E11" s="800"/>
      <c r="F11" s="800"/>
      <c r="G11" s="801"/>
      <c r="H11" s="576"/>
      <c r="I11" s="577"/>
      <c r="J11" s="578"/>
      <c r="K11" s="579"/>
      <c r="L11" s="580"/>
      <c r="M11" s="580"/>
      <c r="N11" s="581"/>
      <c r="O11" s="581"/>
      <c r="P11" s="582"/>
      <c r="Q11" s="583"/>
      <c r="S11" s="585"/>
      <c r="T11" s="585"/>
      <c r="U11" s="585"/>
      <c r="V11" s="585"/>
      <c r="W11" s="585"/>
    </row>
    <row r="12" spans="1:32" s="595" customFormat="1" x14ac:dyDescent="0.2">
      <c r="A12" s="586" t="s">
        <v>40</v>
      </c>
      <c r="B12" s="816" t="s">
        <v>41</v>
      </c>
      <c r="C12" s="817"/>
      <c r="D12" s="817"/>
      <c r="E12" s="818"/>
      <c r="F12" s="817"/>
      <c r="G12" s="819"/>
      <c r="H12" s="587"/>
      <c r="I12" s="588"/>
      <c r="J12" s="589" t="s">
        <v>47</v>
      </c>
      <c r="K12" s="590"/>
      <c r="L12" s="591">
        <f t="shared" ref="L12" si="0">K12*M12*N12</f>
        <v>0</v>
      </c>
      <c r="M12" s="591">
        <v>0.8</v>
      </c>
      <c r="N12" s="592">
        <v>1.7</v>
      </c>
      <c r="O12" s="592">
        <f>3.14*0.045^2*K12</f>
        <v>0</v>
      </c>
      <c r="P12" s="593">
        <f>K12*M12*W24</f>
        <v>0</v>
      </c>
      <c r="Q12" s="594"/>
      <c r="R12" s="589" t="s">
        <v>54</v>
      </c>
      <c r="S12" s="589">
        <v>9</v>
      </c>
      <c r="T12" s="589"/>
      <c r="U12" s="589"/>
      <c r="V12" s="589"/>
      <c r="W12" s="589"/>
    </row>
    <row r="13" spans="1:32" x14ac:dyDescent="0.2">
      <c r="A13" s="229">
        <v>1</v>
      </c>
      <c r="B13" s="624"/>
      <c r="C13" s="35" t="s">
        <v>48</v>
      </c>
      <c r="D13" s="288" t="s">
        <v>5</v>
      </c>
      <c r="E13" s="602">
        <v>582</v>
      </c>
      <c r="F13" s="601"/>
      <c r="G13" s="248">
        <f>E13*F13</f>
        <v>0</v>
      </c>
      <c r="H13" s="66"/>
      <c r="I13" s="226" t="s">
        <v>138</v>
      </c>
      <c r="J13" s="82" t="s">
        <v>69</v>
      </c>
      <c r="K13" s="235"/>
      <c r="L13" s="236">
        <f>K13*M13*N13</f>
        <v>0</v>
      </c>
      <c r="M13" s="236">
        <v>0.8</v>
      </c>
      <c r="N13" s="237">
        <v>1.7</v>
      </c>
      <c r="O13" s="237">
        <f>3.14*0.055^2*K13</f>
        <v>0</v>
      </c>
      <c r="P13" s="238">
        <f>K13*M13*W25</f>
        <v>0</v>
      </c>
      <c r="Q13" s="239"/>
      <c r="R13" s="82" t="s">
        <v>70</v>
      </c>
      <c r="S13" s="82"/>
      <c r="T13" s="82"/>
      <c r="U13" s="82"/>
      <c r="V13" s="82"/>
      <c r="W13" s="82">
        <f>T10*T13</f>
        <v>0</v>
      </c>
    </row>
    <row r="14" spans="1:32" ht="30" x14ac:dyDescent="0.2">
      <c r="A14" s="229">
        <v>2</v>
      </c>
      <c r="B14" s="624"/>
      <c r="C14" s="35" t="s">
        <v>42</v>
      </c>
      <c r="D14" s="288" t="s">
        <v>10</v>
      </c>
      <c r="E14" s="602">
        <v>213</v>
      </c>
      <c r="F14" s="601"/>
      <c r="G14" s="248">
        <f t="shared" ref="G14:G55" si="1">E14*F14</f>
        <v>0</v>
      </c>
      <c r="H14" s="66"/>
      <c r="I14" s="227"/>
      <c r="J14" s="82" t="s">
        <v>87</v>
      </c>
      <c r="K14" s="235">
        <v>110</v>
      </c>
      <c r="L14" s="236">
        <f>K14*M14*N14</f>
        <v>149.6</v>
      </c>
      <c r="M14" s="236">
        <v>0.8</v>
      </c>
      <c r="N14" s="237">
        <v>1.7</v>
      </c>
      <c r="O14" s="237">
        <f>3.14*0.055^2*K14</f>
        <v>1.044835</v>
      </c>
      <c r="P14" s="238">
        <f>K14*M14*W23</f>
        <v>52.800000000000011</v>
      </c>
      <c r="Q14" s="239"/>
      <c r="R14" s="82" t="s">
        <v>91</v>
      </c>
      <c r="S14" s="82">
        <f>T14</f>
        <v>11</v>
      </c>
      <c r="T14" s="82">
        <v>11</v>
      </c>
      <c r="U14" s="82"/>
      <c r="V14" s="82"/>
      <c r="W14" s="82">
        <f>T10*T14+V10*V14</f>
        <v>66</v>
      </c>
    </row>
    <row r="15" spans="1:32" x14ac:dyDescent="0.2">
      <c r="A15" s="229">
        <v>3</v>
      </c>
      <c r="B15" s="624"/>
      <c r="C15" s="35" t="s">
        <v>0</v>
      </c>
      <c r="D15" s="288" t="s">
        <v>5</v>
      </c>
      <c r="E15" s="602">
        <v>20</v>
      </c>
      <c r="F15" s="606"/>
      <c r="G15" s="248">
        <f t="shared" si="1"/>
        <v>0</v>
      </c>
      <c r="H15" s="66"/>
      <c r="I15" s="242"/>
      <c r="J15" s="243" t="s">
        <v>47</v>
      </c>
      <c r="K15" s="244"/>
      <c r="L15" s="245">
        <f t="shared" ref="L15" si="2">K15*M15*N15</f>
        <v>0</v>
      </c>
      <c r="M15" s="245">
        <v>0.8</v>
      </c>
      <c r="N15" s="246">
        <v>1.7</v>
      </c>
      <c r="O15" s="246">
        <f>3.14*0.055^2*K15</f>
        <v>0</v>
      </c>
      <c r="P15" s="247">
        <f>K15*M15*W27</f>
        <v>0</v>
      </c>
      <c r="Q15" s="249"/>
      <c r="R15" s="243" t="s">
        <v>56</v>
      </c>
      <c r="S15" s="243"/>
      <c r="T15" s="243"/>
      <c r="U15" s="243">
        <v>20</v>
      </c>
      <c r="V15" s="243"/>
      <c r="W15" s="243">
        <f>U10*U15</f>
        <v>50</v>
      </c>
    </row>
    <row r="16" spans="1:32" ht="18" x14ac:dyDescent="0.2">
      <c r="A16" s="229">
        <v>4</v>
      </c>
      <c r="B16" s="624"/>
      <c r="C16" s="35" t="s">
        <v>25</v>
      </c>
      <c r="D16" s="288" t="s">
        <v>10</v>
      </c>
      <c r="E16" s="602">
        <v>25</v>
      </c>
      <c r="F16" s="606"/>
      <c r="G16" s="248">
        <f t="shared" si="1"/>
        <v>0</v>
      </c>
      <c r="H16" s="66"/>
      <c r="I16" s="250" t="s">
        <v>36</v>
      </c>
      <c r="J16" s="229"/>
      <c r="K16" s="251">
        <f>SUM(K9:K15)</f>
        <v>225</v>
      </c>
      <c r="L16" s="252">
        <f>SUM(L9:L15)</f>
        <v>306</v>
      </c>
      <c r="M16" s="253"/>
      <c r="N16" s="253"/>
      <c r="O16" s="253"/>
      <c r="P16" s="254"/>
      <c r="Q16" s="50"/>
      <c r="R16" s="229" t="s">
        <v>57</v>
      </c>
      <c r="S16" s="229">
        <f>U15</f>
        <v>20</v>
      </c>
      <c r="T16" s="229"/>
      <c r="U16" s="229"/>
      <c r="V16" s="229"/>
      <c r="W16" s="229"/>
    </row>
    <row r="17" spans="1:23" ht="30" x14ac:dyDescent="0.2">
      <c r="A17" s="229">
        <v>5</v>
      </c>
      <c r="B17" s="624"/>
      <c r="C17" s="35" t="s">
        <v>96</v>
      </c>
      <c r="D17" s="287" t="s">
        <v>11</v>
      </c>
      <c r="E17" s="602">
        <v>24.55</v>
      </c>
      <c r="F17" s="601"/>
      <c r="G17" s="248">
        <f t="shared" si="1"/>
        <v>0</v>
      </c>
      <c r="H17" s="66"/>
      <c r="I17" s="255" t="s">
        <v>37</v>
      </c>
      <c r="J17" s="82" t="s">
        <v>69</v>
      </c>
      <c r="K17" s="256">
        <f>W13</f>
        <v>0</v>
      </c>
      <c r="L17" s="257">
        <f t="shared" ref="L17:L19" si="3">K17*M17*N17</f>
        <v>0</v>
      </c>
      <c r="M17" s="257">
        <v>0.5</v>
      </c>
      <c r="N17" s="257">
        <v>1.2</v>
      </c>
      <c r="O17" s="257"/>
      <c r="P17" s="238">
        <f>K17*M17*W22</f>
        <v>0</v>
      </c>
      <c r="Q17" s="249"/>
      <c r="R17" s="258" t="s">
        <v>58</v>
      </c>
      <c r="S17" s="259">
        <f>SUM(S12:S15)</f>
        <v>20</v>
      </c>
      <c r="T17" s="259"/>
      <c r="U17" s="259"/>
      <c r="V17" s="259"/>
      <c r="W17" s="260"/>
    </row>
    <row r="18" spans="1:23" ht="18" x14ac:dyDescent="0.2">
      <c r="A18" s="737">
        <v>6</v>
      </c>
      <c r="B18" s="820" t="s">
        <v>49</v>
      </c>
      <c r="C18" s="821"/>
      <c r="D18" s="287" t="s">
        <v>11</v>
      </c>
      <c r="E18" s="600">
        <f>E19+E20</f>
        <v>351.04999999999995</v>
      </c>
      <c r="F18" s="602"/>
      <c r="G18" s="248"/>
      <c r="H18" s="66"/>
      <c r="I18" s="261"/>
      <c r="J18" s="82" t="s">
        <v>87</v>
      </c>
      <c r="K18" s="256">
        <f>W14</f>
        <v>66</v>
      </c>
      <c r="L18" s="257">
        <f t="shared" si="3"/>
        <v>39.6</v>
      </c>
      <c r="M18" s="257">
        <v>0.5</v>
      </c>
      <c r="N18" s="257">
        <v>1.2</v>
      </c>
      <c r="O18" s="257"/>
      <c r="P18" s="238">
        <f>K18*M18*W23</f>
        <v>19.800000000000004</v>
      </c>
      <c r="Q18" s="249"/>
    </row>
    <row r="19" spans="1:23" ht="18" x14ac:dyDescent="0.2">
      <c r="A19" s="738"/>
      <c r="B19" s="624"/>
      <c r="C19" s="262" t="s">
        <v>104</v>
      </c>
      <c r="D19" s="287" t="s">
        <v>11</v>
      </c>
      <c r="E19" s="602">
        <v>280.83999999999997</v>
      </c>
      <c r="F19" s="607"/>
      <c r="G19" s="248">
        <f t="shared" si="1"/>
        <v>0</v>
      </c>
      <c r="H19" s="66"/>
      <c r="I19" s="261"/>
      <c r="J19" s="243" t="s">
        <v>47</v>
      </c>
      <c r="K19" s="263">
        <f>W15</f>
        <v>50</v>
      </c>
      <c r="L19" s="264">
        <f t="shared" si="3"/>
        <v>30</v>
      </c>
      <c r="M19" s="264">
        <v>0.5</v>
      </c>
      <c r="N19" s="264">
        <v>1.2</v>
      </c>
      <c r="O19" s="264"/>
      <c r="P19" s="265"/>
    </row>
    <row r="20" spans="1:23" ht="18" x14ac:dyDescent="0.2">
      <c r="A20" s="739"/>
      <c r="B20" s="624"/>
      <c r="C20" s="266" t="s">
        <v>105</v>
      </c>
      <c r="D20" s="287" t="s">
        <v>11</v>
      </c>
      <c r="E20" s="602">
        <v>70.209999999999994</v>
      </c>
      <c r="F20" s="608"/>
      <c r="G20" s="248">
        <f t="shared" si="1"/>
        <v>0</v>
      </c>
      <c r="H20" s="66"/>
      <c r="I20" s="267" t="s">
        <v>38</v>
      </c>
      <c r="J20" s="229"/>
      <c r="K20" s="251">
        <f>SUM(K17:K19)</f>
        <v>116</v>
      </c>
      <c r="L20" s="252">
        <f>SUM(L17:L19)</f>
        <v>69.599999999999994</v>
      </c>
      <c r="M20" s="253"/>
      <c r="N20" s="253"/>
      <c r="O20" s="253">
        <f>SUM(O9:O19)</f>
        <v>1.7760624999999999</v>
      </c>
      <c r="P20" s="254">
        <f>SUM(P9:P19)</f>
        <v>127.80000000000004</v>
      </c>
    </row>
    <row r="21" spans="1:23" ht="30" x14ac:dyDescent="0.2">
      <c r="A21" s="228">
        <v>7</v>
      </c>
      <c r="B21" s="625"/>
      <c r="C21" s="46" t="s">
        <v>26</v>
      </c>
      <c r="D21" s="287" t="s">
        <v>11</v>
      </c>
      <c r="E21" s="602">
        <v>70.209999999999994</v>
      </c>
      <c r="F21" s="609"/>
      <c r="G21" s="248">
        <f t="shared" si="1"/>
        <v>0</v>
      </c>
      <c r="H21" s="66"/>
      <c r="I21" s="268"/>
      <c r="N21" s="50"/>
      <c r="P21" s="269" t="e">
        <f>#REF!/2.4</f>
        <v>#REF!</v>
      </c>
      <c r="Q21" s="229" t="s">
        <v>66</v>
      </c>
      <c r="R21" s="229" t="s">
        <v>59</v>
      </c>
      <c r="S21" s="229" t="s">
        <v>60</v>
      </c>
      <c r="T21" s="229" t="s">
        <v>61</v>
      </c>
      <c r="U21" s="229" t="s">
        <v>62</v>
      </c>
      <c r="V21" s="229" t="s">
        <v>63</v>
      </c>
      <c r="W21" s="229" t="s">
        <v>68</v>
      </c>
    </row>
    <row r="22" spans="1:23" ht="30" x14ac:dyDescent="0.2">
      <c r="A22" s="229">
        <v>8</v>
      </c>
      <c r="B22" s="624"/>
      <c r="C22" s="270" t="s">
        <v>27</v>
      </c>
      <c r="D22" s="287" t="s">
        <v>11</v>
      </c>
      <c r="E22" s="602">
        <v>70.209999999999994</v>
      </c>
      <c r="F22" s="610"/>
      <c r="G22" s="248">
        <f t="shared" si="1"/>
        <v>0</v>
      </c>
      <c r="H22" s="66"/>
      <c r="I22" s="271"/>
      <c r="J22" s="229" t="s">
        <v>55</v>
      </c>
      <c r="K22" s="229" t="s">
        <v>52</v>
      </c>
      <c r="N22" s="50"/>
      <c r="P22" s="269" t="e">
        <f>#REF!/2.3</f>
        <v>#REF!</v>
      </c>
      <c r="Q22" s="229">
        <v>1</v>
      </c>
      <c r="R22" s="229" t="s">
        <v>89</v>
      </c>
      <c r="S22" s="229">
        <v>0.04</v>
      </c>
      <c r="T22" s="229">
        <v>0.04</v>
      </c>
      <c r="U22" s="229">
        <v>0.06</v>
      </c>
      <c r="V22" s="229">
        <v>0.46</v>
      </c>
      <c r="W22" s="229">
        <f>SUM(S22:V22)</f>
        <v>0.60000000000000009</v>
      </c>
    </row>
    <row r="23" spans="1:23" ht="18" x14ac:dyDescent="0.2">
      <c r="A23" s="228">
        <v>9</v>
      </c>
      <c r="B23" s="625"/>
      <c r="C23" s="43" t="s">
        <v>95</v>
      </c>
      <c r="D23" s="287" t="s">
        <v>11</v>
      </c>
      <c r="E23" s="602">
        <v>351.05</v>
      </c>
      <c r="F23" s="611"/>
      <c r="G23" s="248">
        <f t="shared" si="1"/>
        <v>0</v>
      </c>
      <c r="H23" s="66"/>
      <c r="I23" s="229" t="s">
        <v>71</v>
      </c>
      <c r="J23" s="229">
        <v>5</v>
      </c>
      <c r="K23" s="229"/>
      <c r="P23" s="269" t="e">
        <f>#REF!/2.2</f>
        <v>#REF!</v>
      </c>
      <c r="Q23" s="229">
        <v>2</v>
      </c>
      <c r="R23" s="229" t="s">
        <v>64</v>
      </c>
      <c r="S23" s="229">
        <v>0.04</v>
      </c>
      <c r="T23" s="229">
        <v>0.04</v>
      </c>
      <c r="U23" s="229">
        <v>0.06</v>
      </c>
      <c r="V23" s="229">
        <v>0.46</v>
      </c>
      <c r="W23" s="229">
        <f>SUM(S23:V23)</f>
        <v>0.60000000000000009</v>
      </c>
    </row>
    <row r="24" spans="1:23" ht="18" x14ac:dyDescent="0.2">
      <c r="A24" s="229">
        <v>10</v>
      </c>
      <c r="B24" s="624"/>
      <c r="C24" s="43" t="s">
        <v>46</v>
      </c>
      <c r="D24" s="288" t="s">
        <v>10</v>
      </c>
      <c r="E24" s="602">
        <v>405</v>
      </c>
      <c r="F24" s="612"/>
      <c r="G24" s="248">
        <f t="shared" si="1"/>
        <v>0</v>
      </c>
      <c r="H24" s="66"/>
      <c r="I24" s="229" t="s">
        <v>73</v>
      </c>
      <c r="J24" s="229">
        <v>3</v>
      </c>
      <c r="K24" s="272"/>
      <c r="P24" s="269" t="e">
        <f>P21+P22+P23+E28</f>
        <v>#REF!</v>
      </c>
      <c r="Q24" s="273">
        <v>3</v>
      </c>
      <c r="R24" s="229" t="s">
        <v>90</v>
      </c>
      <c r="S24" s="229"/>
      <c r="T24" s="229"/>
      <c r="U24" s="229"/>
      <c r="V24" s="229"/>
      <c r="W24" s="229">
        <v>0.1</v>
      </c>
    </row>
    <row r="25" spans="1:23" ht="45" x14ac:dyDescent="0.2">
      <c r="A25" s="228">
        <v>11</v>
      </c>
      <c r="B25" s="625"/>
      <c r="C25" s="84" t="s">
        <v>84</v>
      </c>
      <c r="D25" s="287" t="s">
        <v>11</v>
      </c>
      <c r="E25" s="604">
        <v>89.32</v>
      </c>
      <c r="F25" s="613"/>
      <c r="G25" s="248">
        <f t="shared" si="1"/>
        <v>0</v>
      </c>
      <c r="H25" s="66"/>
      <c r="I25" s="229" t="s">
        <v>92</v>
      </c>
      <c r="J25" s="229">
        <v>2</v>
      </c>
      <c r="K25" s="229"/>
    </row>
    <row r="26" spans="1:23" ht="45" x14ac:dyDescent="0.2">
      <c r="A26" s="229">
        <v>12</v>
      </c>
      <c r="B26" s="624"/>
      <c r="C26" s="85" t="s">
        <v>148</v>
      </c>
      <c r="D26" s="287" t="s">
        <v>11</v>
      </c>
      <c r="E26" s="604">
        <f>E18-E25-E28</f>
        <v>163.74999999999994</v>
      </c>
      <c r="F26" s="614"/>
      <c r="G26" s="248">
        <f t="shared" si="1"/>
        <v>0</v>
      </c>
      <c r="H26" s="66"/>
      <c r="I26" s="229" t="s">
        <v>127</v>
      </c>
      <c r="J26" s="229">
        <v>2</v>
      </c>
      <c r="K26" s="229"/>
    </row>
    <row r="27" spans="1:23" x14ac:dyDescent="0.2">
      <c r="A27" s="228">
        <v>13</v>
      </c>
      <c r="B27" s="625"/>
      <c r="C27" s="43" t="s">
        <v>7</v>
      </c>
      <c r="D27" s="288" t="s">
        <v>8</v>
      </c>
      <c r="E27" s="602">
        <v>5</v>
      </c>
      <c r="F27" s="615"/>
      <c r="G27" s="248">
        <f t="shared" si="1"/>
        <v>0</v>
      </c>
      <c r="H27" s="66"/>
      <c r="I27" s="229" t="s">
        <v>128</v>
      </c>
      <c r="J27" s="229">
        <v>7</v>
      </c>
      <c r="K27" s="229"/>
      <c r="N27" s="50"/>
      <c r="R27" s="274"/>
      <c r="S27" s="274"/>
      <c r="V27" s="275"/>
      <c r="W27" s="50"/>
    </row>
    <row r="28" spans="1:23" ht="30" x14ac:dyDescent="0.2">
      <c r="A28" s="228">
        <v>14</v>
      </c>
      <c r="B28" s="625"/>
      <c r="C28" s="92" t="s">
        <v>151</v>
      </c>
      <c r="D28" s="68" t="s">
        <v>11</v>
      </c>
      <c r="E28" s="605">
        <v>97.98</v>
      </c>
      <c r="F28" s="614"/>
      <c r="G28" s="248">
        <f t="shared" si="1"/>
        <v>0</v>
      </c>
      <c r="H28" s="276"/>
      <c r="I28" s="275"/>
      <c r="J28" s="277"/>
      <c r="K28" s="277"/>
      <c r="L28" s="277"/>
      <c r="M28" s="274"/>
      <c r="N28" s="50"/>
      <c r="O28" s="249"/>
      <c r="P28" s="274"/>
      <c r="Q28" s="274"/>
      <c r="R28" s="274"/>
      <c r="S28" s="50"/>
      <c r="T28" s="50"/>
    </row>
    <row r="29" spans="1:23" s="598" customFormat="1" ht="15.75" customHeight="1" x14ac:dyDescent="0.2">
      <c r="A29" s="586" t="s">
        <v>43</v>
      </c>
      <c r="B29" s="816" t="s">
        <v>44</v>
      </c>
      <c r="C29" s="817"/>
      <c r="D29" s="817"/>
      <c r="E29" s="818"/>
      <c r="F29" s="817"/>
      <c r="G29" s="819"/>
      <c r="H29" s="596"/>
      <c r="I29" s="822"/>
      <c r="J29" s="822"/>
      <c r="K29" s="822"/>
      <c r="L29" s="597"/>
      <c r="M29" s="597"/>
      <c r="N29" s="597"/>
      <c r="O29" s="597"/>
      <c r="P29" s="597"/>
      <c r="Q29" s="597"/>
      <c r="R29" s="597"/>
      <c r="S29" s="597"/>
      <c r="T29" s="597"/>
      <c r="U29" s="595"/>
      <c r="V29" s="595"/>
      <c r="W29" s="595"/>
    </row>
    <row r="30" spans="1:23" s="274" customFormat="1" x14ac:dyDescent="0.25">
      <c r="A30" s="229">
        <v>1</v>
      </c>
      <c r="B30" s="624"/>
      <c r="C30" s="278" t="s">
        <v>23</v>
      </c>
      <c r="D30" s="287" t="s">
        <v>5</v>
      </c>
      <c r="E30" s="602">
        <v>115</v>
      </c>
      <c r="F30" s="616"/>
      <c r="G30" s="248">
        <f t="shared" si="1"/>
        <v>0</v>
      </c>
      <c r="H30" s="66"/>
      <c r="I30" s="277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41"/>
      <c r="V30" s="41"/>
      <c r="W30" s="41"/>
    </row>
    <row r="31" spans="1:23" s="274" customFormat="1" x14ac:dyDescent="0.25">
      <c r="A31" s="229">
        <v>2</v>
      </c>
      <c r="B31" s="624"/>
      <c r="C31" s="278" t="s">
        <v>129</v>
      </c>
      <c r="D31" s="287" t="s">
        <v>5</v>
      </c>
      <c r="E31" s="602">
        <v>110</v>
      </c>
      <c r="F31" s="616"/>
      <c r="G31" s="248">
        <f t="shared" si="1"/>
        <v>0</v>
      </c>
      <c r="H31" s="66"/>
      <c r="I31" s="50"/>
      <c r="J31" s="50"/>
      <c r="K31" s="50"/>
      <c r="L31" s="50"/>
      <c r="M31" s="50"/>
      <c r="N31" s="50"/>
      <c r="O31" s="50"/>
      <c r="P31" s="50"/>
      <c r="Q31" s="50"/>
      <c r="R31" s="50"/>
      <c r="S31" s="50"/>
      <c r="T31" s="50"/>
      <c r="U31" s="41"/>
      <c r="V31" s="41"/>
      <c r="W31" s="41"/>
    </row>
    <row r="32" spans="1:23" s="274" customFormat="1" x14ac:dyDescent="0.2">
      <c r="A32" s="229">
        <v>3</v>
      </c>
      <c r="B32" s="624"/>
      <c r="C32" s="43" t="s">
        <v>144</v>
      </c>
      <c r="D32" s="288" t="s">
        <v>6</v>
      </c>
      <c r="E32" s="603">
        <v>1</v>
      </c>
      <c r="F32" s="616"/>
      <c r="G32" s="248">
        <f t="shared" si="1"/>
        <v>0</v>
      </c>
      <c r="H32" s="66"/>
      <c r="I32" s="50"/>
      <c r="J32" s="50"/>
      <c r="K32" s="50"/>
      <c r="L32" s="50"/>
      <c r="M32" s="50"/>
      <c r="N32" s="50"/>
      <c r="O32" s="50"/>
      <c r="P32" s="50"/>
      <c r="Q32" s="50"/>
      <c r="R32" s="50"/>
      <c r="S32" s="50"/>
      <c r="T32" s="50"/>
      <c r="U32" s="41"/>
      <c r="V32" s="41"/>
      <c r="W32" s="41"/>
    </row>
    <row r="33" spans="1:20" x14ac:dyDescent="0.2">
      <c r="A33" s="229">
        <v>4</v>
      </c>
      <c r="B33" s="624"/>
      <c r="C33" s="43" t="s">
        <v>24</v>
      </c>
      <c r="D33" s="288" t="s">
        <v>6</v>
      </c>
      <c r="E33" s="603">
        <v>2</v>
      </c>
      <c r="F33" s="616"/>
      <c r="G33" s="248">
        <f t="shared" si="1"/>
        <v>0</v>
      </c>
      <c r="H33" s="279"/>
      <c r="I33" s="277"/>
      <c r="N33" s="50"/>
      <c r="O33" s="50"/>
      <c r="P33" s="50"/>
      <c r="Q33" s="50"/>
      <c r="R33" s="50"/>
      <c r="S33" s="50"/>
      <c r="T33" s="50"/>
    </row>
    <row r="34" spans="1:20" x14ac:dyDescent="0.2">
      <c r="A34" s="229">
        <v>5</v>
      </c>
      <c r="B34" s="624"/>
      <c r="C34" s="280" t="s">
        <v>145</v>
      </c>
      <c r="D34" s="288" t="s">
        <v>6</v>
      </c>
      <c r="E34" s="603">
        <v>1</v>
      </c>
      <c r="F34" s="601"/>
      <c r="G34" s="248">
        <f t="shared" si="1"/>
        <v>0</v>
      </c>
      <c r="H34" s="279"/>
      <c r="N34" s="50"/>
      <c r="O34" s="50"/>
      <c r="P34" s="50"/>
      <c r="Q34" s="50"/>
      <c r="R34" s="50"/>
      <c r="S34" s="50"/>
      <c r="T34" s="50"/>
    </row>
    <row r="35" spans="1:20" x14ac:dyDescent="0.2">
      <c r="A35" s="229">
        <v>6</v>
      </c>
      <c r="B35" s="624"/>
      <c r="C35" s="43" t="s">
        <v>114</v>
      </c>
      <c r="D35" s="599" t="s">
        <v>6</v>
      </c>
      <c r="E35" s="603">
        <v>3</v>
      </c>
      <c r="F35" s="617"/>
      <c r="G35" s="248">
        <f t="shared" si="1"/>
        <v>0</v>
      </c>
      <c r="H35" s="279"/>
      <c r="N35" s="50"/>
      <c r="O35" s="50"/>
      <c r="P35" s="50"/>
      <c r="Q35" s="50"/>
      <c r="R35" s="50"/>
      <c r="S35" s="50"/>
      <c r="T35" s="50"/>
    </row>
    <row r="36" spans="1:20" x14ac:dyDescent="0.2">
      <c r="A36" s="229">
        <v>7</v>
      </c>
      <c r="B36" s="624"/>
      <c r="C36" s="43" t="s">
        <v>18</v>
      </c>
      <c r="D36" s="599" t="s">
        <v>6</v>
      </c>
      <c r="E36" s="603">
        <v>3</v>
      </c>
      <c r="F36" s="616"/>
      <c r="G36" s="248">
        <f t="shared" si="1"/>
        <v>0</v>
      </c>
      <c r="H36" s="274"/>
      <c r="N36" s="50"/>
      <c r="O36" s="50"/>
      <c r="P36" s="50"/>
      <c r="Q36" s="50"/>
      <c r="R36" s="50"/>
      <c r="S36" s="50"/>
      <c r="T36" s="50"/>
    </row>
    <row r="37" spans="1:20" x14ac:dyDescent="0.2">
      <c r="A37" s="229">
        <v>8</v>
      </c>
      <c r="B37" s="624"/>
      <c r="C37" s="43" t="s">
        <v>116</v>
      </c>
      <c r="D37" s="288" t="s">
        <v>6</v>
      </c>
      <c r="E37" s="603">
        <v>1</v>
      </c>
      <c r="F37" s="618"/>
      <c r="G37" s="248">
        <f t="shared" si="1"/>
        <v>0</v>
      </c>
      <c r="H37" s="274"/>
      <c r="N37" s="50"/>
      <c r="O37" s="50"/>
      <c r="P37" s="50"/>
      <c r="Q37" s="50"/>
      <c r="R37" s="50"/>
      <c r="S37" s="50"/>
      <c r="T37" s="50"/>
    </row>
    <row r="38" spans="1:20" x14ac:dyDescent="0.2">
      <c r="A38" s="229">
        <v>9</v>
      </c>
      <c r="B38" s="624"/>
      <c r="C38" s="43" t="s">
        <v>19</v>
      </c>
      <c r="D38" s="288" t="s">
        <v>6</v>
      </c>
      <c r="E38" s="603">
        <v>2</v>
      </c>
      <c r="F38" s="618"/>
      <c r="G38" s="248">
        <f t="shared" si="1"/>
        <v>0</v>
      </c>
      <c r="H38" s="274"/>
      <c r="N38" s="50"/>
      <c r="O38" s="50"/>
      <c r="P38" s="50"/>
      <c r="Q38" s="50"/>
      <c r="R38" s="50"/>
      <c r="S38" s="50"/>
      <c r="T38" s="50"/>
    </row>
    <row r="39" spans="1:20" ht="30" x14ac:dyDescent="0.25">
      <c r="A39" s="229">
        <v>10</v>
      </c>
      <c r="B39" s="624"/>
      <c r="C39" s="81" t="s">
        <v>118</v>
      </c>
      <c r="D39" s="288" t="s">
        <v>6</v>
      </c>
      <c r="E39" s="603">
        <v>3</v>
      </c>
      <c r="F39" s="619"/>
      <c r="G39" s="248">
        <f t="shared" si="1"/>
        <v>0</v>
      </c>
      <c r="H39" s="274"/>
      <c r="N39" s="50"/>
      <c r="O39" s="50"/>
      <c r="P39" s="50"/>
      <c r="Q39" s="50"/>
      <c r="R39" s="50"/>
      <c r="S39" s="50"/>
      <c r="T39" s="50"/>
    </row>
    <row r="40" spans="1:20" ht="30" x14ac:dyDescent="0.25">
      <c r="A40" s="229">
        <v>11</v>
      </c>
      <c r="B40" s="624"/>
      <c r="C40" s="81" t="s">
        <v>45</v>
      </c>
      <c r="D40" s="288" t="s">
        <v>6</v>
      </c>
      <c r="E40" s="603">
        <v>3</v>
      </c>
      <c r="F40" s="619"/>
      <c r="G40" s="248">
        <f t="shared" si="1"/>
        <v>0</v>
      </c>
      <c r="H40" s="274"/>
      <c r="N40" s="50"/>
      <c r="O40" s="50"/>
      <c r="P40" s="50"/>
      <c r="Q40" s="50"/>
      <c r="R40" s="50"/>
      <c r="S40" s="50"/>
      <c r="T40" s="50"/>
    </row>
    <row r="41" spans="1:20" x14ac:dyDescent="0.2">
      <c r="A41" s="229">
        <v>12</v>
      </c>
      <c r="B41" s="624"/>
      <c r="C41" s="43" t="s">
        <v>20</v>
      </c>
      <c r="D41" s="288" t="s">
        <v>6</v>
      </c>
      <c r="E41" s="603">
        <v>1</v>
      </c>
      <c r="F41" s="620"/>
      <c r="G41" s="248">
        <f t="shared" si="1"/>
        <v>0</v>
      </c>
      <c r="H41" s="274"/>
      <c r="N41" s="50"/>
      <c r="O41" s="50"/>
      <c r="P41" s="50"/>
      <c r="Q41" s="50"/>
      <c r="R41" s="50"/>
      <c r="S41" s="50"/>
      <c r="T41" s="50"/>
    </row>
    <row r="42" spans="1:20" x14ac:dyDescent="0.2">
      <c r="A42" s="229">
        <v>13</v>
      </c>
      <c r="B42" s="624"/>
      <c r="C42" s="43" t="s">
        <v>28</v>
      </c>
      <c r="D42" s="288" t="s">
        <v>6</v>
      </c>
      <c r="E42" s="603">
        <v>2</v>
      </c>
      <c r="F42" s="621"/>
      <c r="G42" s="248">
        <f t="shared" si="1"/>
        <v>0</v>
      </c>
      <c r="H42" s="274"/>
      <c r="N42" s="50"/>
      <c r="O42" s="50"/>
      <c r="P42" s="50"/>
      <c r="Q42" s="50"/>
      <c r="R42" s="50"/>
      <c r="S42" s="50"/>
      <c r="T42" s="50"/>
    </row>
    <row r="43" spans="1:20" x14ac:dyDescent="0.2">
      <c r="A43" s="229">
        <v>14</v>
      </c>
      <c r="B43" s="624"/>
      <c r="C43" s="43" t="s">
        <v>21</v>
      </c>
      <c r="D43" s="288" t="s">
        <v>6</v>
      </c>
      <c r="E43" s="603">
        <v>7</v>
      </c>
      <c r="F43" s="622"/>
      <c r="G43" s="248">
        <f t="shared" si="1"/>
        <v>0</v>
      </c>
      <c r="H43" s="274"/>
      <c r="N43" s="50"/>
      <c r="O43" s="50"/>
      <c r="P43" s="50"/>
      <c r="Q43" s="50"/>
      <c r="R43" s="50"/>
      <c r="S43" s="50"/>
      <c r="T43" s="50"/>
    </row>
    <row r="44" spans="1:20" x14ac:dyDescent="0.2">
      <c r="A44" s="229">
        <v>15</v>
      </c>
      <c r="B44" s="624"/>
      <c r="C44" s="43" t="s">
        <v>161</v>
      </c>
      <c r="D44" s="288" t="s">
        <v>6</v>
      </c>
      <c r="E44" s="603">
        <v>1</v>
      </c>
      <c r="F44" s="622"/>
      <c r="G44" s="248">
        <f t="shared" si="1"/>
        <v>0</v>
      </c>
      <c r="H44" s="274"/>
      <c r="N44" s="50"/>
      <c r="O44" s="50"/>
      <c r="P44" s="50"/>
      <c r="Q44" s="50"/>
      <c r="R44" s="50"/>
      <c r="S44" s="50"/>
      <c r="T44" s="50"/>
    </row>
    <row r="45" spans="1:20" x14ac:dyDescent="0.2">
      <c r="A45" s="229">
        <v>16</v>
      </c>
      <c r="B45" s="624"/>
      <c r="C45" s="43" t="s">
        <v>133</v>
      </c>
      <c r="D45" s="288" t="s">
        <v>6</v>
      </c>
      <c r="E45" s="603">
        <v>7</v>
      </c>
      <c r="F45" s="622"/>
      <c r="G45" s="248">
        <f t="shared" si="1"/>
        <v>0</v>
      </c>
      <c r="H45" s="274"/>
      <c r="N45" s="50"/>
      <c r="O45" s="50"/>
      <c r="P45" s="50"/>
      <c r="Q45" s="50"/>
      <c r="R45" s="50"/>
      <c r="S45" s="50"/>
      <c r="T45" s="50"/>
    </row>
    <row r="46" spans="1:20" x14ac:dyDescent="0.2">
      <c r="A46" s="229">
        <v>17</v>
      </c>
      <c r="B46" s="624"/>
      <c r="C46" s="43" t="s">
        <v>134</v>
      </c>
      <c r="D46" s="288" t="s">
        <v>6</v>
      </c>
      <c r="E46" s="603">
        <v>2</v>
      </c>
      <c r="F46" s="601"/>
      <c r="G46" s="248">
        <f t="shared" si="1"/>
        <v>0</v>
      </c>
      <c r="H46" s="274"/>
      <c r="N46" s="50"/>
      <c r="O46" s="50"/>
      <c r="P46" s="50"/>
      <c r="Q46" s="50"/>
      <c r="R46" s="50"/>
      <c r="S46" s="50"/>
      <c r="T46" s="50"/>
    </row>
    <row r="47" spans="1:20" x14ac:dyDescent="0.2">
      <c r="A47" s="229">
        <v>18</v>
      </c>
      <c r="B47" s="624"/>
      <c r="C47" s="43" t="s">
        <v>97</v>
      </c>
      <c r="D47" s="288" t="s">
        <v>6</v>
      </c>
      <c r="E47" s="603">
        <v>2</v>
      </c>
      <c r="F47" s="601"/>
      <c r="G47" s="248">
        <f t="shared" si="1"/>
        <v>0</v>
      </c>
      <c r="H47" s="274"/>
      <c r="N47" s="50"/>
      <c r="O47" s="50"/>
      <c r="P47" s="50"/>
      <c r="Q47" s="50"/>
      <c r="R47" s="50"/>
      <c r="S47" s="50"/>
      <c r="T47" s="50"/>
    </row>
    <row r="48" spans="1:20" x14ac:dyDescent="0.2">
      <c r="A48" s="229">
        <v>19</v>
      </c>
      <c r="B48" s="624"/>
      <c r="C48" s="43" t="s">
        <v>98</v>
      </c>
      <c r="D48" s="288" t="s">
        <v>6</v>
      </c>
      <c r="E48" s="603">
        <v>3</v>
      </c>
      <c r="F48" s="601"/>
      <c r="G48" s="248">
        <f t="shared" si="1"/>
        <v>0</v>
      </c>
      <c r="H48" s="274"/>
      <c r="N48" s="50"/>
      <c r="O48" s="50"/>
      <c r="P48" s="50"/>
      <c r="Q48" s="50"/>
      <c r="R48" s="50"/>
    </row>
    <row r="49" spans="1:32" x14ac:dyDescent="0.2">
      <c r="A49" s="229">
        <v>20</v>
      </c>
      <c r="B49" s="624"/>
      <c r="C49" s="43" t="s">
        <v>99</v>
      </c>
      <c r="D49" s="288" t="s">
        <v>6</v>
      </c>
      <c r="E49" s="603">
        <v>5</v>
      </c>
      <c r="F49" s="601"/>
      <c r="G49" s="248">
        <f t="shared" si="1"/>
        <v>0</v>
      </c>
      <c r="H49" s="274"/>
      <c r="N49" s="50"/>
      <c r="O49" s="50"/>
      <c r="P49" s="50"/>
      <c r="Q49" s="50"/>
      <c r="R49" s="50"/>
    </row>
    <row r="50" spans="1:32" x14ac:dyDescent="0.2">
      <c r="A50" s="229">
        <v>21</v>
      </c>
      <c r="B50" s="624"/>
      <c r="C50" s="43" t="s">
        <v>132</v>
      </c>
      <c r="D50" s="288" t="s">
        <v>6</v>
      </c>
      <c r="E50" s="603">
        <v>6</v>
      </c>
      <c r="F50" s="616"/>
      <c r="G50" s="248">
        <f t="shared" si="1"/>
        <v>0</v>
      </c>
      <c r="H50" s="274"/>
      <c r="N50" s="50"/>
      <c r="O50" s="50"/>
      <c r="P50" s="50"/>
      <c r="Q50" s="50"/>
      <c r="R50" s="50"/>
    </row>
    <row r="51" spans="1:32" x14ac:dyDescent="0.2">
      <c r="A51" s="229">
        <v>22</v>
      </c>
      <c r="B51" s="624"/>
      <c r="C51" s="43" t="s">
        <v>51</v>
      </c>
      <c r="D51" s="288" t="s">
        <v>6</v>
      </c>
      <c r="E51" s="603">
        <v>6</v>
      </c>
      <c r="F51" s="616"/>
      <c r="G51" s="248">
        <f t="shared" si="1"/>
        <v>0</v>
      </c>
      <c r="H51" s="274"/>
      <c r="N51" s="50"/>
      <c r="O51" s="50"/>
      <c r="P51" s="50"/>
    </row>
    <row r="52" spans="1:32" s="50" customFormat="1" x14ac:dyDescent="0.2">
      <c r="A52" s="229">
        <v>23</v>
      </c>
      <c r="B52" s="624"/>
      <c r="C52" s="43" t="s">
        <v>80</v>
      </c>
      <c r="D52" s="288" t="s">
        <v>5</v>
      </c>
      <c r="E52" s="602">
        <v>225</v>
      </c>
      <c r="F52" s="623"/>
      <c r="G52" s="248">
        <f t="shared" si="1"/>
        <v>0</v>
      </c>
      <c r="H52" s="274"/>
      <c r="Q52" s="41"/>
      <c r="R52" s="41"/>
      <c r="S52" s="41"/>
      <c r="T52" s="41"/>
      <c r="U52" s="41"/>
      <c r="V52" s="41"/>
      <c r="W52" s="41"/>
    </row>
    <row r="53" spans="1:32" s="50" customFormat="1" x14ac:dyDescent="0.2">
      <c r="A53" s="229">
        <v>24</v>
      </c>
      <c r="B53" s="624"/>
      <c r="C53" s="43" t="s">
        <v>22</v>
      </c>
      <c r="D53" s="288" t="s">
        <v>5</v>
      </c>
      <c r="E53" s="602">
        <v>225</v>
      </c>
      <c r="F53" s="623"/>
      <c r="G53" s="248">
        <f t="shared" si="1"/>
        <v>0</v>
      </c>
      <c r="H53" s="274"/>
      <c r="Q53" s="41"/>
      <c r="R53" s="41"/>
      <c r="S53" s="41"/>
      <c r="T53" s="41"/>
      <c r="U53" s="41"/>
      <c r="V53" s="41"/>
      <c r="W53" s="41"/>
    </row>
    <row r="54" spans="1:32" s="50" customFormat="1" x14ac:dyDescent="0.2">
      <c r="A54" s="229">
        <v>25</v>
      </c>
      <c r="B54" s="624"/>
      <c r="C54" s="43" t="s">
        <v>16</v>
      </c>
      <c r="D54" s="288" t="s">
        <v>5</v>
      </c>
      <c r="E54" s="602">
        <v>225</v>
      </c>
      <c r="F54" s="623"/>
      <c r="G54" s="248">
        <f t="shared" si="1"/>
        <v>0</v>
      </c>
      <c r="H54" s="274"/>
      <c r="Q54" s="41"/>
      <c r="R54" s="41"/>
      <c r="S54" s="41"/>
      <c r="T54" s="41"/>
      <c r="U54" s="41"/>
      <c r="V54" s="41"/>
      <c r="W54" s="41"/>
    </row>
    <row r="55" spans="1:32" s="50" customFormat="1" ht="15.75" thickBot="1" x14ac:dyDescent="0.25">
      <c r="A55" s="229">
        <v>26</v>
      </c>
      <c r="B55" s="624"/>
      <c r="C55" s="43" t="s">
        <v>17</v>
      </c>
      <c r="D55" s="288" t="s">
        <v>5</v>
      </c>
      <c r="E55" s="602">
        <v>225</v>
      </c>
      <c r="F55" s="623"/>
      <c r="G55" s="248">
        <f t="shared" si="1"/>
        <v>0</v>
      </c>
      <c r="H55" s="274"/>
      <c r="N55" s="41"/>
      <c r="O55" s="41"/>
      <c r="P55" s="41"/>
      <c r="Q55" s="41"/>
      <c r="R55" s="41"/>
      <c r="S55" s="41"/>
      <c r="T55" s="41"/>
      <c r="U55" s="41"/>
      <c r="V55" s="41"/>
      <c r="W55" s="41"/>
    </row>
    <row r="56" spans="1:32" s="50" customFormat="1" ht="15.75" thickBot="1" x14ac:dyDescent="0.25">
      <c r="A56" s="232"/>
      <c r="E56" s="41"/>
      <c r="F56" s="282" t="s">
        <v>81</v>
      </c>
      <c r="G56" s="626">
        <f>SUM(G13:G55)</f>
        <v>0</v>
      </c>
      <c r="H56" s="823"/>
      <c r="I56" s="823"/>
      <c r="J56" s="823"/>
      <c r="K56" s="823"/>
      <c r="N56" s="41"/>
      <c r="O56" s="41"/>
      <c r="P56" s="41"/>
      <c r="Q56" s="41"/>
      <c r="R56" s="41"/>
      <c r="S56" s="41"/>
      <c r="T56" s="41"/>
      <c r="U56" s="41"/>
      <c r="V56" s="41"/>
      <c r="W56" s="41"/>
    </row>
    <row r="57" spans="1:32" s="50" customFormat="1" x14ac:dyDescent="0.2">
      <c r="E57" s="284"/>
      <c r="F57" s="286" t="s">
        <v>82</v>
      </c>
      <c r="G57" s="627">
        <f>G56*0.2</f>
        <v>0</v>
      </c>
      <c r="H57" s="274"/>
      <c r="N57" s="41"/>
      <c r="O57" s="41"/>
      <c r="P57" s="41"/>
      <c r="Q57" s="41"/>
      <c r="R57" s="41"/>
      <c r="S57" s="41"/>
      <c r="T57" s="41"/>
      <c r="U57" s="41"/>
      <c r="V57" s="41"/>
      <c r="W57" s="41"/>
    </row>
    <row r="58" spans="1:32" s="50" customFormat="1" x14ac:dyDescent="0.2">
      <c r="A58" s="86"/>
      <c r="B58" s="86"/>
      <c r="C58" s="91"/>
      <c r="D58" s="91"/>
      <c r="E58" s="91"/>
      <c r="F58" s="285" t="s">
        <v>83</v>
      </c>
      <c r="G58" s="283">
        <f>SUM(G56:G57)</f>
        <v>0</v>
      </c>
      <c r="H58" s="274"/>
      <c r="N58" s="41"/>
      <c r="O58" s="41"/>
      <c r="P58" s="41"/>
      <c r="Q58" s="41"/>
      <c r="R58" s="41"/>
      <c r="S58" s="41"/>
      <c r="T58" s="41"/>
      <c r="U58" s="41"/>
      <c r="V58" s="41"/>
      <c r="W58" s="41"/>
    </row>
    <row r="59" spans="1:32" s="50" customFormat="1" x14ac:dyDescent="0.2">
      <c r="A59" s="91"/>
      <c r="B59" s="91"/>
      <c r="C59" s="41"/>
      <c r="D59" s="41"/>
      <c r="E59" s="41"/>
      <c r="F59" s="281"/>
      <c r="G59" s="281"/>
      <c r="N59" s="41"/>
      <c r="O59" s="41"/>
      <c r="P59" s="41"/>
      <c r="Q59" s="41"/>
      <c r="R59" s="41"/>
      <c r="S59" s="41"/>
      <c r="T59" s="41"/>
      <c r="U59" s="41"/>
      <c r="V59" s="41"/>
      <c r="W59" s="41"/>
    </row>
    <row r="60" spans="1:32" s="418" customFormat="1" ht="15.75" x14ac:dyDescent="0.2">
      <c r="A60" s="790" t="s">
        <v>419</v>
      </c>
      <c r="B60" s="790"/>
      <c r="C60" s="628" t="s">
        <v>420</v>
      </c>
      <c r="D60" s="410"/>
      <c r="E60" s="410"/>
      <c r="F60" s="411"/>
      <c r="G60" s="412"/>
      <c r="H60" s="413"/>
      <c r="I60" s="413"/>
      <c r="J60" s="412"/>
      <c r="K60" s="414"/>
      <c r="L60" s="415"/>
      <c r="M60" s="413"/>
      <c r="N60" s="413"/>
      <c r="O60" s="413"/>
      <c r="P60" s="413"/>
      <c r="Q60" s="413"/>
      <c r="R60" s="416"/>
      <c r="S60" s="416"/>
      <c r="T60" s="417"/>
      <c r="U60" s="413"/>
      <c r="V60" s="413"/>
      <c r="W60" s="413"/>
      <c r="X60" s="413"/>
      <c r="Y60" s="413"/>
      <c r="Z60" s="413"/>
      <c r="AA60" s="413"/>
      <c r="AB60" s="413"/>
      <c r="AC60" s="413"/>
      <c r="AD60" s="413"/>
      <c r="AE60" s="413"/>
      <c r="AF60" s="413"/>
    </row>
    <row r="61" spans="1:32" s="292" customFormat="1" ht="14.25" x14ac:dyDescent="0.2">
      <c r="A61" s="419"/>
      <c r="B61" s="419"/>
      <c r="C61" s="419"/>
      <c r="D61" s="419"/>
      <c r="E61" s="420"/>
      <c r="F61" s="421"/>
      <c r="G61" s="290"/>
      <c r="H61" s="291"/>
      <c r="I61" s="291"/>
      <c r="J61" s="290"/>
      <c r="K61" s="422"/>
      <c r="L61" s="423"/>
      <c r="M61" s="291"/>
      <c r="N61" s="291"/>
      <c r="O61" s="291"/>
      <c r="P61" s="291"/>
      <c r="Q61" s="291"/>
      <c r="R61" s="377"/>
      <c r="S61" s="377"/>
      <c r="T61" s="424"/>
      <c r="U61" s="291"/>
      <c r="V61" s="291"/>
      <c r="W61" s="291"/>
      <c r="X61" s="291"/>
      <c r="Y61" s="291"/>
      <c r="Z61" s="291"/>
      <c r="AA61" s="291"/>
      <c r="AB61" s="291"/>
      <c r="AC61" s="291"/>
      <c r="AD61" s="291"/>
      <c r="AE61" s="291"/>
      <c r="AF61" s="291"/>
    </row>
    <row r="62" spans="1:32" s="292" customFormat="1" ht="15" customHeight="1" x14ac:dyDescent="0.2">
      <c r="A62" s="419"/>
      <c r="B62" s="419"/>
      <c r="C62" s="419"/>
      <c r="D62" s="419"/>
      <c r="E62" s="420"/>
      <c r="F62" s="421"/>
      <c r="G62" s="290"/>
      <c r="H62" s="291"/>
      <c r="I62" s="291"/>
      <c r="J62" s="290"/>
      <c r="K62" s="422"/>
      <c r="L62" s="423"/>
      <c r="M62" s="291"/>
      <c r="N62" s="291"/>
      <c r="O62" s="291"/>
      <c r="P62" s="291"/>
      <c r="Q62" s="291"/>
      <c r="R62" s="377"/>
      <c r="S62" s="377"/>
      <c r="T62" s="424"/>
      <c r="U62" s="291"/>
      <c r="V62" s="291"/>
      <c r="W62" s="291"/>
      <c r="X62" s="291"/>
      <c r="Y62" s="291"/>
      <c r="Z62" s="291"/>
      <c r="AA62" s="291"/>
      <c r="AB62" s="291"/>
      <c r="AC62" s="291"/>
      <c r="AD62" s="291"/>
      <c r="AE62" s="291"/>
      <c r="AF62" s="291"/>
    </row>
    <row r="63" spans="1:32" s="292" customFormat="1" ht="14.25" x14ac:dyDescent="0.2">
      <c r="A63" s="419"/>
      <c r="B63" s="419"/>
      <c r="C63" s="419"/>
      <c r="D63" s="419"/>
      <c r="E63" s="420"/>
      <c r="F63" s="421"/>
      <c r="G63" s="290"/>
      <c r="H63" s="291"/>
      <c r="I63" s="291"/>
      <c r="J63" s="290"/>
      <c r="K63" s="422"/>
      <c r="L63" s="423"/>
      <c r="M63" s="291"/>
      <c r="N63" s="291"/>
      <c r="O63" s="291"/>
      <c r="P63" s="291"/>
      <c r="Q63" s="291"/>
      <c r="R63" s="377"/>
      <c r="S63" s="377"/>
      <c r="T63" s="424"/>
      <c r="U63" s="291"/>
      <c r="V63" s="291"/>
      <c r="W63" s="291"/>
      <c r="X63" s="291"/>
      <c r="Y63" s="291"/>
      <c r="Z63" s="291"/>
      <c r="AA63" s="291"/>
      <c r="AB63" s="291"/>
      <c r="AC63" s="291"/>
      <c r="AD63" s="291"/>
      <c r="AE63" s="291"/>
      <c r="AF63" s="291"/>
    </row>
    <row r="64" spans="1:32" s="405" customFormat="1" ht="14.25" x14ac:dyDescent="0.2">
      <c r="A64" s="791"/>
      <c r="B64" s="791"/>
      <c r="C64" s="793" t="s">
        <v>421</v>
      </c>
      <c r="D64" s="793"/>
      <c r="E64" s="777"/>
      <c r="F64" s="777"/>
      <c r="G64" s="425"/>
      <c r="H64" s="426"/>
      <c r="I64" s="426"/>
      <c r="J64" s="427"/>
      <c r="K64" s="428"/>
      <c r="L64" s="429"/>
      <c r="M64" s="426"/>
      <c r="N64" s="426"/>
      <c r="O64" s="426"/>
      <c r="P64" s="426"/>
      <c r="Q64" s="426"/>
      <c r="R64" s="430"/>
      <c r="S64" s="430"/>
      <c r="T64" s="431"/>
      <c r="U64" s="426"/>
      <c r="V64" s="426"/>
      <c r="W64" s="426"/>
      <c r="X64" s="426"/>
      <c r="Y64" s="426"/>
      <c r="Z64" s="426"/>
      <c r="AA64" s="426"/>
      <c r="AB64" s="426"/>
      <c r="AC64" s="426"/>
      <c r="AD64" s="426"/>
      <c r="AE64" s="426"/>
      <c r="AF64" s="426"/>
    </row>
    <row r="65" spans="1:32" s="405" customFormat="1" ht="12.75" x14ac:dyDescent="0.2">
      <c r="A65" s="432"/>
      <c r="B65" s="432"/>
      <c r="C65" s="433"/>
      <c r="D65" s="432"/>
      <c r="E65" s="505"/>
      <c r="F65" s="436"/>
      <c r="G65" s="437"/>
      <c r="H65" s="426"/>
      <c r="I65" s="426"/>
      <c r="J65" s="427"/>
      <c r="K65" s="428"/>
      <c r="L65" s="429"/>
      <c r="M65" s="426"/>
      <c r="N65" s="426"/>
      <c r="O65" s="426"/>
      <c r="P65" s="426"/>
      <c r="Q65" s="426"/>
      <c r="R65" s="430"/>
      <c r="S65" s="430"/>
      <c r="T65" s="431"/>
      <c r="U65" s="426"/>
      <c r="V65" s="426"/>
      <c r="W65" s="426"/>
      <c r="X65" s="426"/>
      <c r="Y65" s="426"/>
      <c r="Z65" s="426"/>
      <c r="AA65" s="426"/>
      <c r="AB65" s="426"/>
      <c r="AC65" s="426"/>
      <c r="AD65" s="426"/>
      <c r="AE65" s="426"/>
      <c r="AF65" s="426"/>
    </row>
    <row r="66" spans="1:32" s="405" customFormat="1" ht="14.25" x14ac:dyDescent="0.2">
      <c r="A66" s="432"/>
      <c r="B66" s="432"/>
      <c r="C66" s="438"/>
      <c r="D66" s="439"/>
      <c r="E66" s="777"/>
      <c r="F66" s="777"/>
      <c r="G66" s="440"/>
      <c r="H66" s="426"/>
      <c r="I66" s="426"/>
      <c r="J66" s="427"/>
      <c r="K66" s="428"/>
      <c r="L66" s="429"/>
      <c r="M66" s="426"/>
      <c r="N66" s="426"/>
      <c r="O66" s="426"/>
      <c r="P66" s="426"/>
      <c r="Q66" s="426"/>
      <c r="R66" s="430"/>
      <c r="S66" s="430"/>
      <c r="T66" s="431"/>
      <c r="U66" s="426"/>
      <c r="V66" s="426"/>
      <c r="W66" s="426"/>
      <c r="X66" s="426"/>
      <c r="Y66" s="426"/>
      <c r="Z66" s="426"/>
      <c r="AA66" s="426"/>
      <c r="AB66" s="426"/>
      <c r="AC66" s="426"/>
      <c r="AD66" s="426"/>
      <c r="AE66" s="426"/>
      <c r="AF66" s="426"/>
    </row>
    <row r="67" spans="1:32" s="405" customFormat="1" ht="12.75" x14ac:dyDescent="0.2">
      <c r="A67" s="432"/>
      <c r="B67" s="432"/>
      <c r="C67" s="433"/>
      <c r="D67" s="432"/>
      <c r="E67" s="778" t="s">
        <v>422</v>
      </c>
      <c r="F67" s="778"/>
      <c r="G67" s="441"/>
      <c r="H67" s="426"/>
      <c r="I67" s="426"/>
      <c r="J67" s="427"/>
      <c r="K67" s="428"/>
      <c r="L67" s="429"/>
      <c r="M67" s="426"/>
      <c r="N67" s="426"/>
      <c r="O67" s="426"/>
      <c r="P67" s="426"/>
      <c r="Q67" s="426"/>
      <c r="R67" s="430"/>
      <c r="S67" s="430"/>
      <c r="T67" s="431"/>
      <c r="U67" s="426"/>
      <c r="V67" s="426"/>
      <c r="W67" s="426"/>
      <c r="X67" s="426"/>
      <c r="Y67" s="426"/>
      <c r="Z67" s="426"/>
      <c r="AA67" s="426"/>
      <c r="AB67" s="426"/>
      <c r="AC67" s="426"/>
      <c r="AD67" s="426"/>
      <c r="AE67" s="426"/>
      <c r="AF67" s="426"/>
    </row>
    <row r="68" spans="1:32" s="405" customFormat="1" ht="12.75" x14ac:dyDescent="0.2">
      <c r="A68" s="432"/>
      <c r="B68" s="432"/>
      <c r="C68" s="433"/>
      <c r="D68" s="432"/>
      <c r="E68" s="507"/>
      <c r="F68" s="444"/>
      <c r="G68" s="445"/>
      <c r="H68" s="426"/>
      <c r="I68" s="426"/>
      <c r="J68" s="427"/>
      <c r="K68" s="428"/>
      <c r="L68" s="429"/>
      <c r="M68" s="426"/>
      <c r="N68" s="426"/>
      <c r="O68" s="426"/>
      <c r="P68" s="426"/>
      <c r="Q68" s="426"/>
      <c r="R68" s="430"/>
      <c r="S68" s="430"/>
      <c r="T68" s="431"/>
      <c r="U68" s="426"/>
      <c r="V68" s="426"/>
      <c r="W68" s="426"/>
      <c r="X68" s="426"/>
      <c r="Y68" s="426"/>
      <c r="Z68" s="426"/>
      <c r="AA68" s="426"/>
      <c r="AB68" s="426"/>
      <c r="AC68" s="426"/>
      <c r="AD68" s="426"/>
      <c r="AE68" s="426"/>
      <c r="AF68" s="426"/>
    </row>
    <row r="69" spans="1:32" s="405" customFormat="1" ht="14.25" x14ac:dyDescent="0.2">
      <c r="A69" s="432"/>
      <c r="B69" s="432"/>
      <c r="C69" s="438"/>
      <c r="D69" s="439"/>
      <c r="E69" s="777"/>
      <c r="F69" s="777"/>
      <c r="G69" s="425"/>
      <c r="H69" s="426"/>
      <c r="I69" s="426"/>
      <c r="J69" s="427"/>
      <c r="K69" s="428"/>
      <c r="L69" s="429"/>
      <c r="M69" s="426"/>
      <c r="N69" s="426"/>
      <c r="O69" s="426"/>
      <c r="P69" s="426"/>
      <c r="Q69" s="426"/>
      <c r="R69" s="430"/>
      <c r="S69" s="430"/>
      <c r="T69" s="431"/>
      <c r="U69" s="426"/>
      <c r="V69" s="426"/>
      <c r="W69" s="426"/>
      <c r="X69" s="426"/>
      <c r="Y69" s="426"/>
      <c r="Z69" s="426"/>
      <c r="AA69" s="426"/>
      <c r="AB69" s="426"/>
      <c r="AC69" s="426"/>
      <c r="AD69" s="426"/>
      <c r="AE69" s="426"/>
      <c r="AF69" s="426"/>
    </row>
    <row r="70" spans="1:32" s="405" customFormat="1" ht="12.75" x14ac:dyDescent="0.2">
      <c r="C70" s="432"/>
      <c r="D70" s="432"/>
      <c r="E70" s="778" t="s">
        <v>423</v>
      </c>
      <c r="F70" s="778"/>
      <c r="G70" s="446"/>
      <c r="H70" s="447"/>
      <c r="I70" s="447"/>
      <c r="J70" s="427"/>
      <c r="K70" s="428"/>
      <c r="L70" s="429"/>
      <c r="M70" s="426"/>
      <c r="N70" s="426"/>
      <c r="O70" s="426"/>
      <c r="P70" s="426"/>
      <c r="Q70" s="426"/>
      <c r="R70" s="430"/>
      <c r="S70" s="430"/>
      <c r="T70" s="431"/>
      <c r="U70" s="426"/>
      <c r="V70" s="426"/>
      <c r="W70" s="426"/>
      <c r="X70" s="426"/>
      <c r="Y70" s="426"/>
      <c r="Z70" s="426"/>
      <c r="AA70" s="426"/>
      <c r="AB70" s="426"/>
      <c r="AC70" s="426"/>
      <c r="AD70" s="426"/>
      <c r="AE70" s="426"/>
      <c r="AF70" s="426"/>
    </row>
    <row r="71" spans="1:32" s="292" customFormat="1" ht="14.25" x14ac:dyDescent="0.2">
      <c r="F71" s="420"/>
      <c r="G71" s="290"/>
      <c r="H71" s="290"/>
      <c r="I71" s="290"/>
      <c r="J71" s="290"/>
      <c r="K71" s="290"/>
      <c r="L71" s="290"/>
      <c r="M71" s="291"/>
      <c r="N71" s="291"/>
      <c r="O71" s="291"/>
      <c r="P71" s="291"/>
      <c r="Q71" s="291"/>
      <c r="R71" s="291"/>
      <c r="S71" s="291"/>
      <c r="T71" s="291"/>
      <c r="U71" s="291"/>
      <c r="V71" s="291"/>
      <c r="W71" s="291"/>
      <c r="X71" s="291"/>
      <c r="Y71" s="291"/>
      <c r="Z71" s="291"/>
      <c r="AA71" s="291"/>
      <c r="AB71" s="291"/>
      <c r="AC71" s="291"/>
      <c r="AD71" s="291"/>
      <c r="AE71" s="291"/>
      <c r="AF71" s="291"/>
    </row>
    <row r="75" spans="1:32" s="50" customFormat="1" x14ac:dyDescent="0.25">
      <c r="A75" s="41"/>
      <c r="B75" s="41"/>
      <c r="C75" s="76"/>
      <c r="D75" s="41"/>
      <c r="E75" s="41"/>
      <c r="F75" s="281"/>
      <c r="G75" s="281"/>
      <c r="N75" s="41"/>
      <c r="O75" s="41"/>
      <c r="P75" s="41"/>
      <c r="Q75" s="41"/>
      <c r="R75" s="41"/>
      <c r="S75" s="41"/>
      <c r="T75" s="41"/>
      <c r="U75" s="41"/>
      <c r="V75" s="41"/>
      <c r="W75" s="41"/>
    </row>
  </sheetData>
  <sheetProtection sheet="1" objects="1" scenarios="1" formatCells="0" formatColumns="0" formatRows="0" insertColumns="0" insertRows="0" insertHyperlinks="0" deleteColumns="0" deleteRows="0" sort="0" autoFilter="0" pivotTables="0"/>
  <protectedRanges>
    <protectedRange password="CF7A" sqref="C65:D70 C64 F70 A60:B69 C60:D63 E60:E67 E69" name="Range1"/>
  </protectedRanges>
  <mergeCells count="35">
    <mergeCell ref="A18:A20"/>
    <mergeCell ref="A11:G11"/>
    <mergeCell ref="A7:G7"/>
    <mergeCell ref="S8:S9"/>
    <mergeCell ref="T8:T9"/>
    <mergeCell ref="C8:C9"/>
    <mergeCell ref="D8:D9"/>
    <mergeCell ref="G8:G9"/>
    <mergeCell ref="A8:A9"/>
    <mergeCell ref="I29:K29"/>
    <mergeCell ref="H56:K56"/>
    <mergeCell ref="U8:U9"/>
    <mergeCell ref="V8:V9"/>
    <mergeCell ref="W8:W9"/>
    <mergeCell ref="A60:B60"/>
    <mergeCell ref="A64:B64"/>
    <mergeCell ref="C64:D64"/>
    <mergeCell ref="E64:F64"/>
    <mergeCell ref="E66:F66"/>
    <mergeCell ref="D1:G1"/>
    <mergeCell ref="E67:F67"/>
    <mergeCell ref="E69:F69"/>
    <mergeCell ref="E70:F70"/>
    <mergeCell ref="A2:F3"/>
    <mergeCell ref="A4:B4"/>
    <mergeCell ref="C4:F4"/>
    <mergeCell ref="A5:B5"/>
    <mergeCell ref="A6:B6"/>
    <mergeCell ref="C6:F6"/>
    <mergeCell ref="B8:B9"/>
    <mergeCell ref="E8:E9"/>
    <mergeCell ref="F8:F9"/>
    <mergeCell ref="B12:G12"/>
    <mergeCell ref="B29:G29"/>
    <mergeCell ref="B18:C18"/>
  </mergeCells>
  <printOptions horizontalCentered="1"/>
  <pageMargins left="0.59055118110236227" right="0.55118110236220474" top="0.43307086614173229" bottom="0.51181102362204722" header="0.39370078740157483" footer="0.39370078740157483"/>
  <pageSetup paperSize="9" scale="5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10</vt:i4>
      </vt:variant>
      <vt:variant>
        <vt:lpstr>Наименувани диапазони</vt:lpstr>
      </vt:variant>
      <vt:variant>
        <vt:i4>10</vt:i4>
      </vt:variant>
    </vt:vector>
  </HeadingPairs>
  <TitlesOfParts>
    <vt:vector size="20" baseType="lpstr">
      <vt:lpstr>За печат КСС</vt:lpstr>
      <vt:lpstr>За печат КС</vt:lpstr>
      <vt:lpstr>Обобщение</vt:lpstr>
      <vt:lpstr>Етапи (ОП) на изпълнение</vt:lpstr>
      <vt:lpstr>ОП № 1</vt:lpstr>
      <vt:lpstr>1-I</vt:lpstr>
      <vt:lpstr>2-I</vt:lpstr>
      <vt:lpstr>3-I</vt:lpstr>
      <vt:lpstr>6-I</vt:lpstr>
      <vt:lpstr>Опис на АЦ</vt:lpstr>
      <vt:lpstr>'1-I'!Област_печат</vt:lpstr>
      <vt:lpstr>'2-I'!Област_печат</vt:lpstr>
      <vt:lpstr>'3-I'!Област_печат</vt:lpstr>
      <vt:lpstr>'6-I'!Област_печат</vt:lpstr>
      <vt:lpstr>'Етапи (ОП) на изпълнение'!Област_печат</vt:lpstr>
      <vt:lpstr>'За печат КС'!Област_печат</vt:lpstr>
      <vt:lpstr>'За печат КСС'!Област_печат</vt:lpstr>
      <vt:lpstr>Обобщение!Област_печат</vt:lpstr>
      <vt:lpstr>'ОП № 1'!Област_печат</vt:lpstr>
      <vt:lpstr>'Опис на АЦ'!Област_печат</vt:lpstr>
    </vt:vector>
  </TitlesOfParts>
  <Company>Tq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Dobri</dc:creator>
  <cp:lastModifiedBy>Petya Dragneva</cp:lastModifiedBy>
  <cp:lastPrinted>2020-01-15T13:31:52Z</cp:lastPrinted>
  <dcterms:created xsi:type="dcterms:W3CDTF">2006-06-04T18:06:26Z</dcterms:created>
  <dcterms:modified xsi:type="dcterms:W3CDTF">2020-01-15T13:32:23Z</dcterms:modified>
</cp:coreProperties>
</file>